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drawings/drawing2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000" tabRatio="788" firstSheet="34" activeTab="40"/>
  </bookViews>
  <sheets>
    <sheet name="1.의료기관" sheetId="1" r:id="rId1"/>
    <sheet name="2.의료기관 종사 의료인력" sheetId="2" r:id="rId2"/>
    <sheet name="3.보건소인력" sheetId="3" r:id="rId3"/>
    <sheet name="4.보건지소 및 보건진료소인력" sheetId="4" r:id="rId4"/>
    <sheet name="5.의약품등 제조업소 및 판매업소" sheetId="5" r:id="rId5"/>
    <sheet name="6.식품위생관계업소" sheetId="6" r:id="rId6"/>
    <sheet name="7.공중위생관계업소" sheetId="7" r:id="rId7"/>
    <sheet name="8.예방접종" sheetId="8" r:id="rId8"/>
    <sheet name="9. 법정 감염병 발생 및 사망" sheetId="9" r:id="rId9"/>
    <sheet name="10.한센사업대상자 현황" sheetId="10" r:id="rId10"/>
    <sheet name="11.결핵환자 현황" sheetId="11" r:id="rId11"/>
    <sheet name="12. 보건소 구강보건 사업실적" sheetId="12" r:id="rId12"/>
    <sheet name="13.모자보건 사업실적" sheetId="13" r:id="rId13"/>
    <sheet name="14.건강보험 적용인구" sheetId="14" r:id="rId14"/>
    <sheet name="15.건강보험급여" sheetId="15" r:id="rId15"/>
    <sheet name="16.건강보험대상자 진료실적" sheetId="16" r:id="rId16"/>
    <sheet name="17.국민연금 가입자" sheetId="17" r:id="rId17"/>
    <sheet name="18.국민연금급여지급현황" sheetId="18" r:id="rId18"/>
    <sheet name="19.국가보훈대상자" sheetId="19" r:id="rId19"/>
    <sheet name="20.국가보훈대상자 취업" sheetId="20" r:id="rId20"/>
    <sheet name="21.국가보훈대상 자녀취학" sheetId="21" r:id="rId21"/>
    <sheet name="22.노인여가복지시설" sheetId="22" r:id="rId22"/>
    <sheet name="23.노인주거복지시설" sheetId="23" r:id="rId23"/>
    <sheet name="24.노인의료복지시설" sheetId="24" r:id="rId24"/>
    <sheet name="25. 재가노인복지시설" sheetId="25" r:id="rId25"/>
    <sheet name="26.국민기초생활보장 수급자" sheetId="26" r:id="rId26"/>
    <sheet name="27.기초연금 수급자 수" sheetId="27" r:id="rId27"/>
    <sheet name="28.여성복지시설" sheetId="28" r:id="rId28"/>
    <sheet name="29.여성폭력 상담" sheetId="29" r:id="rId29"/>
    <sheet name="30.아동복지시설" sheetId="30" r:id="rId30"/>
    <sheet name="31.장애인복지생활시설" sheetId="31" r:id="rId31"/>
    <sheet name="32.장애인 등록현황" sheetId="32" r:id="rId32"/>
    <sheet name="33.노숙인 생활시설 수 및 생활인원 현황" sheetId="33" r:id="rId33"/>
    <sheet name="34.보호아동 발생 및 조치현황" sheetId="34" r:id="rId34"/>
    <sheet name="35.저소득및한부모가족" sheetId="35" r:id="rId35"/>
    <sheet name="36.묘지 및 봉안시설" sheetId="36" r:id="rId36"/>
    <sheet name="37.방문건강관리사업실적" sheetId="37" r:id="rId37"/>
    <sheet name="38.보건교육실적" sheetId="38" r:id="rId38"/>
    <sheet name="39.어린이집" sheetId="39" r:id="rId39"/>
    <sheet name="40. 사회복지자원봉사자 현황" sheetId="40" r:id="rId40"/>
    <sheet name="41. 독거노인 현황(성별), 41-1. 연령별" sheetId="41" r:id="rId41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</externalReferences>
  <definedNames>
    <definedName name="_1._접수우편물" localSheetId="10">#REF!</definedName>
    <definedName name="_1._접수우편물" localSheetId="16">#REF!</definedName>
    <definedName name="_1._접수우편물" localSheetId="25">#REF!</definedName>
    <definedName name="_1._접수우편물" localSheetId="26">#REF!</definedName>
    <definedName name="_1._접수우편물" localSheetId="32">#REF!</definedName>
    <definedName name="_1._접수우편물" localSheetId="34">#REF!</definedName>
    <definedName name="_1._접수우편물" localSheetId="35">#REF!</definedName>
    <definedName name="_1._접수우편물" localSheetId="36">#REF!</definedName>
    <definedName name="_1._접수우편물" localSheetId="37">#REF!</definedName>
    <definedName name="_1._접수우편물" localSheetId="38">#REF!</definedName>
    <definedName name="_1._접수우편물" localSheetId="39">#REF!</definedName>
    <definedName name="_1._접수우편물">#REF!</definedName>
    <definedName name="_10_4_양배수장" localSheetId="26">#REF!</definedName>
    <definedName name="_10_4_양배수장" localSheetId="32">#REF!</definedName>
    <definedName name="_10_4_양배수장">#REF!</definedName>
    <definedName name="_12_5_취입보" localSheetId="26">#REF!</definedName>
    <definedName name="_12_5_취입보" localSheetId="32">#REF!</definedName>
    <definedName name="_12_5_취입보">#REF!</definedName>
    <definedName name="_14_6_집수암거" localSheetId="26">#REF!</definedName>
    <definedName name="_14_6_집수암거" localSheetId="32">#REF!</definedName>
    <definedName name="_14_6_집수암거">#REF!</definedName>
    <definedName name="_16_7_집수정" localSheetId="26">#REF!</definedName>
    <definedName name="_16_7_집수정" localSheetId="32">#REF!</definedName>
    <definedName name="_16_7_집수정">#REF!</definedName>
    <definedName name="_18_8_대형관정" localSheetId="26">#REF!</definedName>
    <definedName name="_18_8_대형관정" localSheetId="32">#REF!</definedName>
    <definedName name="_18_8_대형관정">#REF!</definedName>
    <definedName name="_2._배달우편물">'[1]배달물수'!$A$2</definedName>
    <definedName name="_2_1_저수지" localSheetId="26">#REF!</definedName>
    <definedName name="_2_1_저수지" localSheetId="32">#REF!</definedName>
    <definedName name="_2_1_저수지">#REF!</definedName>
    <definedName name="_20_9_소형관정" localSheetId="26">#REF!</definedName>
    <definedName name="_20_9_소형관정" localSheetId="32">#REF!</definedName>
    <definedName name="_20_9_소형관정">#REF!</definedName>
    <definedName name="_3._우편세입" localSheetId="10">#REF!</definedName>
    <definedName name="_3._우편세입" localSheetId="16">#REF!</definedName>
    <definedName name="_3._우편세입" localSheetId="25">#REF!</definedName>
    <definedName name="_3._우편세입" localSheetId="26">#REF!</definedName>
    <definedName name="_3._우편세입" localSheetId="32">#REF!</definedName>
    <definedName name="_3._우편세입" localSheetId="34">#REF!</definedName>
    <definedName name="_3._우편세입" localSheetId="35">#REF!</definedName>
    <definedName name="_3._우편세입" localSheetId="36">#REF!</definedName>
    <definedName name="_3._우편세입" localSheetId="37">#REF!</definedName>
    <definedName name="_3._우편세입" localSheetId="38">#REF!</definedName>
    <definedName name="_3._우편세입" localSheetId="39">#REF!</definedName>
    <definedName name="_3._우편세입">#REF!</definedName>
    <definedName name="_4_10_방조제" localSheetId="26">#REF!</definedName>
    <definedName name="_4_10_방조제" localSheetId="32">#REF!</definedName>
    <definedName name="_4_10_방조제">#REF!</definedName>
    <definedName name="_6_2_양수장" localSheetId="26">#REF!</definedName>
    <definedName name="_6_2_양수장" localSheetId="32">#REF!</definedName>
    <definedName name="_6_2_양수장">#REF!</definedName>
    <definedName name="_8_3_배수장" localSheetId="26">#REF!</definedName>
    <definedName name="_8_3_배수장" localSheetId="32">#REF!</definedName>
    <definedName name="_8_3_배수장">#REF!</definedName>
    <definedName name="_Builtin0">#REF!</definedName>
    <definedName name="1_저수지" localSheetId="10">#REF!</definedName>
    <definedName name="1_저수지" localSheetId="26">#REF!</definedName>
    <definedName name="1_저수지">#REF!</definedName>
    <definedName name="10_방조제" localSheetId="10">#REF!</definedName>
    <definedName name="10_방조제" localSheetId="26">#REF!</definedName>
    <definedName name="10_방조제">#REF!</definedName>
    <definedName name="2_양수장" localSheetId="10">#REF!</definedName>
    <definedName name="2_양수장" localSheetId="26">#REF!</definedName>
    <definedName name="2_양수장">#REF!</definedName>
    <definedName name="3_배수장" localSheetId="10">#REF!</definedName>
    <definedName name="3_배수장" localSheetId="26">#REF!</definedName>
    <definedName name="3_배수장">#REF!</definedName>
    <definedName name="4_양배수장" localSheetId="10">#REF!</definedName>
    <definedName name="4_양배수장" localSheetId="26">#REF!</definedName>
    <definedName name="4_양배수장">#REF!</definedName>
    <definedName name="5_취입보" localSheetId="10">#REF!</definedName>
    <definedName name="5_취입보" localSheetId="26">#REF!</definedName>
    <definedName name="5_취입보">#REF!</definedName>
    <definedName name="6_집수암거" localSheetId="10">#REF!</definedName>
    <definedName name="6_집수암거" localSheetId="26">#REF!</definedName>
    <definedName name="6_집수암거">#REF!</definedName>
    <definedName name="7_집수정" localSheetId="10">#REF!</definedName>
    <definedName name="7_집수정" localSheetId="26">#REF!</definedName>
    <definedName name="7_집수정">#REF!</definedName>
    <definedName name="8_대형관정" localSheetId="10">#REF!</definedName>
    <definedName name="8_대형관정" localSheetId="26">#REF!</definedName>
    <definedName name="8_대형관정">#REF!</definedName>
    <definedName name="9_소형관정" localSheetId="10">#REF!</definedName>
    <definedName name="9_소형관정" localSheetId="26">#REF!</definedName>
    <definedName name="9_소형관정">#REF!</definedName>
    <definedName name="aaa">#REF!</definedName>
    <definedName name="Continue">#REF!</definedName>
    <definedName name="DataStateRange" hidden="1">'[27]총액조회신탁'!$A$5,'[27]총액조회신탁'!$A$7,'[27]총액조회신탁'!$A$34:$C$38,'[27]총액조회신탁'!$E$4,'[27]총액조회신탁'!$E$8,'[27]총액조회신탁'!$A$40:$A$41</definedName>
    <definedName name="Document_array" localSheetId="9">{"Book1"}</definedName>
    <definedName name="Document_array" localSheetId="18">{"Book1"}</definedName>
    <definedName name="Document_array" localSheetId="19">{"Book1"}</definedName>
    <definedName name="Document_array" localSheetId="20">{"Book1"}</definedName>
    <definedName name="Document_array">{"Book1"}</definedName>
    <definedName name="Documents_array">#REF!</definedName>
    <definedName name="Hello">#REF!</definedName>
    <definedName name="MakeIt">#REF!</definedName>
    <definedName name="Morning">#REF!</definedName>
    <definedName name="_xlnm.Print_Area" localSheetId="0">'1.의료기관'!$A$1:$AD$36</definedName>
    <definedName name="_xlnm.Print_Area" localSheetId="9">'10.한센사업대상자 현황'!$A$1:$U$33</definedName>
    <definedName name="_xlnm.Print_Area" localSheetId="11">'12. 보건소 구강보건 사업실적'!$A$1:$J$35</definedName>
    <definedName name="_xlnm.Print_Area" localSheetId="12">'13.모자보건 사업실적'!$A$1:$D$34</definedName>
    <definedName name="_xlnm.Print_Area" localSheetId="13">'14.건강보험 적용인구'!$A$1:$Y$18</definedName>
    <definedName name="_xlnm.Print_Area" localSheetId="14">'15.건강보험급여'!$A$1:$J$20</definedName>
    <definedName name="_xlnm.Print_Area" localSheetId="15">'16.건강보험대상자 진료실적'!$A$1:$H$20</definedName>
    <definedName name="_xlnm.Print_Area" localSheetId="16">'17.국민연금 가입자'!$A$1:$J$19</definedName>
    <definedName name="_xlnm.Print_Area" localSheetId="18">'19.국가보훈대상자'!$A$1:$AH$22</definedName>
    <definedName name="_xlnm.Print_Area" localSheetId="1">'2.의료기관 종사 의료인력'!$A$1:$M$37</definedName>
    <definedName name="_xlnm.Print_Area" localSheetId="22">'23.노인주거복지시설'!$A$1:$AD$35</definedName>
    <definedName name="_xlnm.Print_Area" localSheetId="23">'24.노인의료복지시설'!$A$1:$Z$51</definedName>
    <definedName name="_xlnm.Print_Area" localSheetId="25">'26.국민기초생활보장 수급자'!$A$1:$S$32</definedName>
    <definedName name="_xlnm.Print_Area" localSheetId="28">'29.여성폭력 상담'!$A$1:$S$20</definedName>
    <definedName name="_xlnm.Print_Area" localSheetId="30">'31.장애인복지생활시설'!$A$1:$Y$16</definedName>
    <definedName name="_xlnm.Print_Area" localSheetId="31">'32.장애인 등록현황'!$A$1:$AB$35</definedName>
    <definedName name="_xlnm.Print_Area" localSheetId="32">'33.노숙인 생활시설 수 및 생활인원 현황'!$A$1:$R$4</definedName>
    <definedName name="_xlnm.Print_Area" localSheetId="33">'34.보호아동 발생 및 조치현황'!$A$1:$N$33</definedName>
    <definedName name="_xlnm.Print_Area" localSheetId="34">'35.저소득및한부모가족'!$A$1:$H$34</definedName>
    <definedName name="_xlnm.Print_Area" localSheetId="35">'36.묘지 및 봉안시설'!$A$1:$AI$22</definedName>
    <definedName name="_xlnm.Print_Area" localSheetId="36">'37.방문건강관리사업실적'!$A$1:$AI$34</definedName>
    <definedName name="_xlnm.Print_Area" localSheetId="37">'38.보건교육실적'!$A$1:$Y$32</definedName>
    <definedName name="_xlnm.Print_Area" localSheetId="38">'39.어린이집'!$A$1:$T$34</definedName>
    <definedName name="_xlnm.Print_Area" localSheetId="3">'4.보건지소 및 보건진료소인력'!$A$1:$U$33</definedName>
    <definedName name="_xlnm.Print_Area" localSheetId="39">'40. 사회복지자원봉사자 현황'!$A$1:$Z$27</definedName>
    <definedName name="_xlnm.Print_Area" localSheetId="4">'5.의약품등 제조업소 및 판매업소'!$A$1:$R$35</definedName>
    <definedName name="_xlnm.Print_Area" localSheetId="5">'6.식품위생관계업소'!$A$1:$Y$37</definedName>
    <definedName name="_xlnm.Print_Area" localSheetId="7">'8.예방접종'!$A$1:$P$34</definedName>
    <definedName name="rnr">'[2]0110원본'!$A$1:$ET$32</definedName>
    <definedName name="s">#REF!</definedName>
    <definedName name="기본급테이블">#REF!</definedName>
    <definedName name="나._세입실적비교" localSheetId="10">#REF!</definedName>
    <definedName name="나._세입실적비교" localSheetId="16">#REF!</definedName>
    <definedName name="나._세입실적비교" localSheetId="25">#REF!</definedName>
    <definedName name="나._세입실적비교" localSheetId="26">#REF!</definedName>
    <definedName name="나._세입실적비교" localSheetId="32">#REF!</definedName>
    <definedName name="나._세입실적비교" localSheetId="34">#REF!</definedName>
    <definedName name="나._세입실적비교" localSheetId="35">#REF!</definedName>
    <definedName name="나._세입실적비교" localSheetId="36">#REF!</definedName>
    <definedName name="나._세입실적비교" localSheetId="37">#REF!</definedName>
    <definedName name="나._세입실적비교" localSheetId="38">#REF!</definedName>
    <definedName name="나._세입실적비교" localSheetId="39">#REF!</definedName>
    <definedName name="나._세입실적비교">#REF!</definedName>
    <definedName name="나._접수물량과_배달물량_비교">'[1]접수대배달'!$A$1</definedName>
    <definedName name="다._우편물량과_세입실적" localSheetId="10">#REF!</definedName>
    <definedName name="다._우편물량과_세입실적" localSheetId="16">#REF!</definedName>
    <definedName name="다._우편물량과_세입실적" localSheetId="25">#REF!</definedName>
    <definedName name="다._우편물량과_세입실적" localSheetId="26">#REF!</definedName>
    <definedName name="다._우편물량과_세입실적" localSheetId="32">#REF!</definedName>
    <definedName name="다._우편물량과_세입실적" localSheetId="34">#REF!</definedName>
    <definedName name="다._우편물량과_세입실적" localSheetId="35">#REF!</definedName>
    <definedName name="다._우편물량과_세입실적" localSheetId="36">#REF!</definedName>
    <definedName name="다._우편물량과_세입실적" localSheetId="37">#REF!</definedName>
    <definedName name="다._우편물량과_세입실적" localSheetId="38">#REF!</definedName>
    <definedName name="다._우편물량과_세입실적" localSheetId="39">#REF!</definedName>
    <definedName name="다._우편물량과_세입실적">#REF!</definedName>
    <definedName name="다._체신청별_접수물량">'[1]청별접수'!$A$1</definedName>
    <definedName name="다중분류">'[22]code'!$A$56:$A$72</definedName>
    <definedName name="대1">'[23]code'!$B$2:$X$2</definedName>
    <definedName name="대분류">'[23]code'!$A$3:$A$25</definedName>
    <definedName name="대시작">'[23]code'!$B$2</definedName>
    <definedName name="라._종별_접수량_총괄">'[1]종별접수'!$A$1</definedName>
    <definedName name="라._체신청별_세입목표_대_실적" localSheetId="10">#REF!</definedName>
    <definedName name="라._체신청별_세입목표_대_실적" localSheetId="16">#REF!</definedName>
    <definedName name="라._체신청별_세입목표_대_실적" localSheetId="25">#REF!</definedName>
    <definedName name="라._체신청별_세입목표_대_실적" localSheetId="26">#REF!</definedName>
    <definedName name="라._체신청별_세입목표_대_실적" localSheetId="32">#REF!</definedName>
    <definedName name="라._체신청별_세입목표_대_실적" localSheetId="34">#REF!</definedName>
    <definedName name="라._체신청별_세입목표_대_실적" localSheetId="35">#REF!</definedName>
    <definedName name="라._체신청별_세입목표_대_실적" localSheetId="36">#REF!</definedName>
    <definedName name="라._체신청별_세입목표_대_실적" localSheetId="37">#REF!</definedName>
    <definedName name="라._체신청별_세입목표_대_실적" localSheetId="38">#REF!</definedName>
    <definedName name="라._체신청별_세입목표_대_실적" localSheetId="39">#REF!</definedName>
    <definedName name="라._체신청별_세입목표_대_실적">#REF!</definedName>
    <definedName name="마._종별_접수량_및_구성비__국내" localSheetId="10">#REF!</definedName>
    <definedName name="마._종별_접수량_및_구성비__국내" localSheetId="16">#REF!</definedName>
    <definedName name="마._종별_접수량_및_구성비__국내" localSheetId="25">#REF!</definedName>
    <definedName name="마._종별_접수량_및_구성비__국내" localSheetId="26">#REF!</definedName>
    <definedName name="마._종별_접수량_및_구성비__국내" localSheetId="32">#REF!</definedName>
    <definedName name="마._종별_접수량_및_구성비__국내" localSheetId="34">#REF!</definedName>
    <definedName name="마._종별_접수량_및_구성비__국내" localSheetId="35">#REF!</definedName>
    <definedName name="마._종별_접수량_및_구성비__국내" localSheetId="36">#REF!</definedName>
    <definedName name="마._종별_접수량_및_구성비__국내" localSheetId="37">#REF!</definedName>
    <definedName name="마._종별_접수량_및_구성비__국내" localSheetId="38">#REF!</definedName>
    <definedName name="마._종별_접수량_및_구성비__국내" localSheetId="39">#REF!</definedName>
    <definedName name="마._종별_접수량_및_구성비__국내">#REF!</definedName>
    <definedName name="마._체신청별_전년대비_세입실적" localSheetId="10">#REF!</definedName>
    <definedName name="마._체신청별_전년대비_세입실적" localSheetId="16">#REF!</definedName>
    <definedName name="마._체신청별_전년대비_세입실적" localSheetId="25">#REF!</definedName>
    <definedName name="마._체신청별_전년대비_세입실적" localSheetId="26">#REF!</definedName>
    <definedName name="마._체신청별_전년대비_세입실적" localSheetId="32">#REF!</definedName>
    <definedName name="마._체신청별_전년대비_세입실적" localSheetId="34">#REF!</definedName>
    <definedName name="마._체신청별_전년대비_세입실적" localSheetId="35">#REF!</definedName>
    <definedName name="마._체신청별_전년대비_세입실적" localSheetId="36">#REF!</definedName>
    <definedName name="마._체신청별_전년대비_세입실적" localSheetId="37">#REF!</definedName>
    <definedName name="마._체신청별_전년대비_세입실적" localSheetId="38">#REF!</definedName>
    <definedName name="마._체신청별_전년대비_세입실적" localSheetId="39">#REF!</definedName>
    <definedName name="마._체신청별_전년대비_세입실적">#REF!</definedName>
    <definedName name="바._종별_접수량__국제" localSheetId="10">#REF!</definedName>
    <definedName name="바._종별_접수량__국제" localSheetId="16">#REF!</definedName>
    <definedName name="바._종별_접수량__국제" localSheetId="25">#REF!</definedName>
    <definedName name="바._종별_접수량__국제" localSheetId="26">#REF!</definedName>
    <definedName name="바._종별_접수량__국제" localSheetId="32">#REF!</definedName>
    <definedName name="바._종별_접수량__국제" localSheetId="34">#REF!</definedName>
    <definedName name="바._종별_접수량__국제" localSheetId="35">#REF!</definedName>
    <definedName name="바._종별_접수량__국제" localSheetId="36">#REF!</definedName>
    <definedName name="바._종별_접수량__국제" localSheetId="37">#REF!</definedName>
    <definedName name="바._종별_접수량__국제" localSheetId="38">#REF!</definedName>
    <definedName name="바._종별_접수량__국제" localSheetId="39">#REF!</definedName>
    <definedName name="바._종별_접수량__국제">#REF!</definedName>
    <definedName name="바._항목별_세입실적">'[1]항목별세입'!$A$1</definedName>
    <definedName name="방조제" localSheetId="21">#REF!</definedName>
    <definedName name="방조제" localSheetId="22">#REF!</definedName>
    <definedName name="방조제" localSheetId="23">#REF!</definedName>
    <definedName name="방조제" localSheetId="28">#REF!</definedName>
    <definedName name="방조제" localSheetId="30">#REF!</definedName>
    <definedName name="방조제" localSheetId="31">#REF!</definedName>
    <definedName name="방조제" localSheetId="32">#REF!</definedName>
    <definedName name="방조제" localSheetId="34">#REF!</definedName>
    <definedName name="방조제" localSheetId="35">#REF!</definedName>
    <definedName name="방조제" localSheetId="38">#REF!</definedName>
    <definedName name="방조제" localSheetId="5">#REF!</definedName>
    <definedName name="방조제">#REF!</definedName>
    <definedName name="방화규정구분">'[23]code'!$A$28:$A$54</definedName>
    <definedName name="사._국제특급우편물_접수실적__당월">'[1]국제특급'!$A$1</definedName>
    <definedName name="사._요금별·후납_우편물량">'[1]별후납'!$A$1</definedName>
    <definedName name="사원테이블">#REF!</definedName>
    <definedName name="세입비1">'[3]0110원본'!$A$1:$ET$32</definedName>
    <definedName name="수당테이블">#REF!</definedName>
    <definedName name="시군">'[24]code'!$C$212:$C$214</definedName>
    <definedName name="식료품">#REF!</definedName>
    <definedName name="ㅇㅇ">#REF!</definedName>
    <definedName name="ㅇㅇㅇㅇㅇ">#REF!</definedName>
    <definedName name="우편">#REF!</definedName>
    <definedName name="읍면">#REF!</definedName>
    <definedName name="읍면동">#REF!</definedName>
    <definedName name="이사분기">#REF!</definedName>
    <definedName name="인구이동">#REF!</definedName>
    <definedName name="일사분가">#REF!</definedName>
    <definedName name="일사분기">#REF!</definedName>
    <definedName name="자료제공">#REF!</definedName>
    <definedName name="자료제공__통계청_서산출장소__직__행정6급__성명__엄봉섭">#REF!</definedName>
    <definedName name="저수지" localSheetId="21">#REF!</definedName>
    <definedName name="저수지" localSheetId="22">#REF!</definedName>
    <definedName name="저수지" localSheetId="23">#REF!</definedName>
    <definedName name="저수지" localSheetId="28">#REF!</definedName>
    <definedName name="저수지" localSheetId="30">#REF!</definedName>
    <definedName name="저수지" localSheetId="31">#REF!</definedName>
    <definedName name="저수지" localSheetId="32">#REF!</definedName>
    <definedName name="저수지" localSheetId="34">#REF!</definedName>
    <definedName name="저수지" localSheetId="35">#REF!</definedName>
    <definedName name="저수지" localSheetId="38">#REF!</definedName>
    <definedName name="저수지" localSheetId="5">#REF!</definedName>
    <definedName name="저수지">#REF!</definedName>
    <definedName name="접수종별">#REF!</definedName>
    <definedName name="종____로__말소자" localSheetId="26">'[25]1 자원총괄'!#REF!</definedName>
    <definedName name="종____로__말소자" localSheetId="32">'[25]1 자원총괄'!#REF!</definedName>
    <definedName name="종____로__말소자">'[25]1 자원총괄'!#REF!</definedName>
    <definedName name="중1">'[23]code'!$C$27:$BZ$27</definedName>
    <definedName name="중시작">'[23]code'!$C$27</definedName>
    <definedName name="직책테이블">#REF!</definedName>
    <definedName name="하나">#REF!</definedName>
  </definedNames>
  <calcPr fullCalcOnLoad="1"/>
</workbook>
</file>

<file path=xl/comments11.xml><?xml version="1.0" encoding="utf-8"?>
<comments xmlns="http://schemas.openxmlformats.org/spreadsheetml/2006/main">
  <authors>
    <author>user</author>
  </authors>
  <commentList>
    <comment ref="AB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객담검사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삭제
</t>
        </r>
      </text>
    </comment>
  </commentList>
</comments>
</file>

<file path=xl/comments16.xml><?xml version="1.0" encoding="utf-8"?>
<comments xmlns="http://schemas.openxmlformats.org/spreadsheetml/2006/main">
  <authors>
    <author>user</author>
  </authors>
  <commentList>
    <comment ref="C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약국의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처방조제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내원일수는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합계에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제외함</t>
        </r>
        <r>
          <rPr>
            <sz val="9"/>
            <rFont val="Tahoma"/>
            <family val="2"/>
          </rPr>
          <t>.</t>
        </r>
      </text>
    </comment>
  </commentList>
</comments>
</file>

<file path=xl/comments32.xml><?xml version="1.0" encoding="utf-8"?>
<comments xmlns="http://schemas.openxmlformats.org/spreadsheetml/2006/main">
  <authors>
    <author>Boryeong</author>
  </authors>
  <commentList>
    <comment ref="C12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  <comment ref="C15" authorId="0">
      <text>
        <r>
          <rPr>
            <b/>
            <sz val="10"/>
            <color indexed="12"/>
            <rFont val="굴림"/>
            <family val="3"/>
          </rPr>
          <t>성별, 장애유형, 장애등급 합계와 일치</t>
        </r>
        <r>
          <rPr>
            <b/>
            <sz val="9"/>
            <rFont val="굴림"/>
            <family val="3"/>
          </rPr>
          <t xml:space="preserve">
  </t>
        </r>
      </text>
    </comment>
  </commentList>
</comments>
</file>

<file path=xl/comments35.xml><?xml version="1.0" encoding="utf-8"?>
<comments xmlns="http://schemas.openxmlformats.org/spreadsheetml/2006/main">
  <authors>
    <author>TG삼보</author>
    <author>user</author>
  </authors>
  <commentList>
    <comment ref="D7" authorId="0">
      <text>
        <r>
          <rPr>
            <b/>
            <sz val="9"/>
            <rFont val="돋움"/>
            <family val="3"/>
          </rPr>
          <t>사회복지과</t>
        </r>
      </text>
    </comment>
    <comment ref="F7" authorId="1">
      <text>
        <r>
          <rPr>
            <b/>
            <sz val="9"/>
            <rFont val="돋움"/>
            <family val="3"/>
          </rPr>
          <t xml:space="preserve">주민생활지원과
</t>
        </r>
      </text>
    </comment>
  </commentList>
</comments>
</file>

<file path=xl/comments36.xml><?xml version="1.0" encoding="utf-8"?>
<comments xmlns="http://schemas.openxmlformats.org/spreadsheetml/2006/main">
  <authors>
    <author>.</author>
  </authors>
  <commentList>
    <comment ref="AC6" authorId="0">
      <text>
        <r>
          <rPr>
            <b/>
            <sz val="10"/>
            <color indexed="12"/>
            <rFont val="굴림"/>
            <family val="3"/>
          </rPr>
          <t>시설관리공단</t>
        </r>
      </text>
    </comment>
  </commentList>
</comments>
</file>

<file path=xl/comments37.xml><?xml version="1.0" encoding="utf-8"?>
<comments xmlns="http://schemas.openxmlformats.org/spreadsheetml/2006/main">
  <authors>
    <author>TG삼보</author>
  </authors>
  <commentList>
    <comment ref="B7" authorId="0">
      <text>
        <r>
          <rPr>
            <b/>
            <sz val="9"/>
            <rFont val="돋움"/>
            <family val="3"/>
          </rPr>
          <t>신설</t>
        </r>
      </text>
    </comment>
  </commentList>
</comments>
</file>

<file path=xl/sharedStrings.xml><?xml version="1.0" encoding="utf-8"?>
<sst xmlns="http://schemas.openxmlformats.org/spreadsheetml/2006/main" count="4311" uniqueCount="1868">
  <si>
    <t>Ungcheon-eup</t>
  </si>
  <si>
    <t xml:space="preserve">HEALTH AND SOCIAL SECURITY   </t>
  </si>
  <si>
    <t>Unit : Person</t>
  </si>
  <si>
    <t>Year</t>
  </si>
  <si>
    <t>Total</t>
  </si>
  <si>
    <t>Others</t>
  </si>
  <si>
    <t>Source : Public Health Clinic</t>
  </si>
  <si>
    <t>Unit : household, number, person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</si>
  <si>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</si>
  <si>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</si>
  <si>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</si>
  <si>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</si>
  <si>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</si>
  <si>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</si>
  <si>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</si>
  <si>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</si>
  <si>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</si>
  <si>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Seongju-myeon</t>
  </si>
  <si>
    <t>Daecheon1-dong</t>
  </si>
  <si>
    <t>total</t>
  </si>
  <si>
    <t>Refrain of smoking</t>
  </si>
  <si>
    <t>Nutrition</t>
  </si>
  <si>
    <t>Temperance</t>
  </si>
  <si>
    <t>Exercise</t>
  </si>
  <si>
    <t>Oral health</t>
  </si>
  <si>
    <t>Drugstuffs abuse</t>
  </si>
  <si>
    <t>Sex education</t>
  </si>
  <si>
    <t>Sanitation, Food safety</t>
  </si>
  <si>
    <t>Diabetes mellitus</t>
  </si>
  <si>
    <t>Cerebrovascular diseases</t>
  </si>
  <si>
    <t>Diseases of the digestive</t>
  </si>
  <si>
    <t>Ungcheon-eup</t>
  </si>
  <si>
    <t xml:space="preserve">HEALTH AND SOCIAL SECURITY   </t>
  </si>
  <si>
    <t>Year
Eup, Myeon
&amp; Dong</t>
  </si>
  <si>
    <t>Hypertension</t>
  </si>
  <si>
    <t>Diabetes</t>
  </si>
  <si>
    <t>Cancer</t>
  </si>
  <si>
    <t>Dementia</t>
  </si>
  <si>
    <t>Atopy</t>
  </si>
  <si>
    <t>Unit : Number, Person, Case</t>
  </si>
  <si>
    <t>Arthritis</t>
  </si>
  <si>
    <t>Apoplexy</t>
  </si>
  <si>
    <t>Mental illness</t>
  </si>
  <si>
    <t>Unit : person, number</t>
  </si>
  <si>
    <t>Jupo-myeon</t>
  </si>
  <si>
    <t>Seongju-myeon</t>
  </si>
  <si>
    <t>Domestic Violence</t>
  </si>
  <si>
    <t>Sexual Violence</t>
  </si>
  <si>
    <t>Counseling</t>
  </si>
  <si>
    <t>Legal Aid</t>
  </si>
  <si>
    <t>Medical Aid</t>
  </si>
  <si>
    <t>Households</t>
  </si>
  <si>
    <t>Household members</t>
  </si>
  <si>
    <t>Unit : Number, Person</t>
  </si>
  <si>
    <t xml:space="preserve">HEALTH AND SOCIAL SECURITY </t>
  </si>
  <si>
    <t xml:space="preserve">Unit : Number, Person </t>
  </si>
  <si>
    <t>Year
Eup, Myeon
&amp; Dong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</si>
  <si>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</si>
  <si>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</si>
  <si>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</si>
  <si>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</si>
  <si>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</si>
  <si>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</si>
  <si>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</si>
  <si>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</si>
  <si>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Daecheon1-dong</t>
  </si>
  <si>
    <t>Unit :  number, person</t>
  </si>
  <si>
    <t xml:space="preserve">Year
</t>
  </si>
  <si>
    <t>HEALTH AND SOCIAL SECURITY</t>
  </si>
  <si>
    <t>Senior school</t>
  </si>
  <si>
    <t>Facilities</t>
  </si>
  <si>
    <t>Unit : Establishment</t>
  </si>
  <si>
    <t>Total</t>
  </si>
  <si>
    <t>Health</t>
  </si>
  <si>
    <t>Daecheon2-dong</t>
  </si>
  <si>
    <t>Daecheon3-dong</t>
  </si>
  <si>
    <t>Daecheon4-dong</t>
  </si>
  <si>
    <t>Daecheon5-dong</t>
  </si>
  <si>
    <t>Unit : Person</t>
  </si>
  <si>
    <t>Pharmacists</t>
  </si>
  <si>
    <t>Nurses</t>
  </si>
  <si>
    <t>Unit : Case, Thousand Won</t>
  </si>
  <si>
    <t>Year
salary class</t>
  </si>
  <si>
    <t>Pharmacy</t>
  </si>
  <si>
    <t>Others</t>
  </si>
  <si>
    <t>Drugs</t>
  </si>
  <si>
    <t>Cosmetics</t>
  </si>
  <si>
    <t>Pharmacies</t>
  </si>
  <si>
    <t>Druggists</t>
  </si>
  <si>
    <t xml:space="preserve">General </t>
  </si>
  <si>
    <t xml:space="preserve"> Ungcheon-eup </t>
  </si>
  <si>
    <t>portation</t>
  </si>
  <si>
    <t>Japanese</t>
  </si>
  <si>
    <t>encephalitis</t>
  </si>
  <si>
    <t>Typhoid fever</t>
  </si>
  <si>
    <t>Hepatitis B</t>
  </si>
  <si>
    <t>B.C.G.</t>
  </si>
  <si>
    <t>Male</t>
  </si>
  <si>
    <t>Female</t>
  </si>
  <si>
    <t>Relapse</t>
  </si>
  <si>
    <t>Smear Positive</t>
  </si>
  <si>
    <t>Smear Negative</t>
  </si>
  <si>
    <t>Workers</t>
  </si>
  <si>
    <t>Jupo-yeon</t>
  </si>
  <si>
    <t>Seongju-yeon</t>
  </si>
  <si>
    <t>Unit : household, person</t>
  </si>
  <si>
    <t>Unit : Person, Establishment</t>
  </si>
  <si>
    <t>Insured persons</t>
  </si>
  <si>
    <t>insured</t>
  </si>
  <si>
    <t>continuously</t>
  </si>
  <si>
    <t>Workplaces</t>
  </si>
  <si>
    <t>Insurants</t>
  </si>
  <si>
    <t>persons</t>
  </si>
  <si>
    <t>Relatives</t>
  </si>
  <si>
    <t>Employed</t>
  </si>
  <si>
    <t>Kidney</t>
  </si>
  <si>
    <t>Epilepsy</t>
  </si>
  <si>
    <t>…</t>
  </si>
  <si>
    <t>-</t>
  </si>
  <si>
    <t>Public</t>
  </si>
  <si>
    <t>Private</t>
  </si>
  <si>
    <t>Total capacity</t>
  </si>
  <si>
    <t>Sites</t>
  </si>
  <si>
    <t>20~29</t>
  </si>
  <si>
    <t>30~39</t>
  </si>
  <si>
    <t>40~49</t>
  </si>
  <si>
    <t>50~59</t>
  </si>
  <si>
    <t>Covered by the patient</t>
  </si>
  <si>
    <t>Total</t>
  </si>
  <si>
    <t>Cases</t>
  </si>
  <si>
    <t>Amount</t>
  </si>
  <si>
    <t>In-patients</t>
  </si>
  <si>
    <t>out-patients</t>
  </si>
  <si>
    <t>Medical treatment</t>
  </si>
  <si>
    <t>Workplace</t>
  </si>
  <si>
    <t>Total</t>
  </si>
  <si>
    <t>Insured</t>
  </si>
  <si>
    <t>Dependents</t>
  </si>
  <si>
    <t>Unit : Case, Person</t>
  </si>
  <si>
    <t>Source : Social Welfare Dep.</t>
  </si>
  <si>
    <t>Oral health education</t>
  </si>
  <si>
    <t>Fluoride mouth rinsing</t>
  </si>
  <si>
    <t>Case</t>
  </si>
  <si>
    <t>Person</t>
  </si>
  <si>
    <t>Source : Social Welfare Dep.</t>
  </si>
  <si>
    <t>HEALTH AND SOCIAL SECURITY</t>
  </si>
  <si>
    <t>Health Life Practice</t>
  </si>
  <si>
    <t>Adult Disease Prevention</t>
  </si>
  <si>
    <t>Surveillance</t>
  </si>
  <si>
    <t xml:space="preserve">No. of </t>
  </si>
  <si>
    <t>To</t>
  </si>
  <si>
    <t>Other</t>
  </si>
  <si>
    <t>Obesity</t>
  </si>
  <si>
    <t>Fluoride topical application</t>
  </si>
  <si>
    <r>
      <t xml:space="preserve">3.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력</t>
    </r>
  </si>
  <si>
    <t>Unit : establishment</t>
  </si>
  <si>
    <t>Ungcheon-eup</t>
  </si>
  <si>
    <t>Hospitals</t>
  </si>
  <si>
    <t>Clinics</t>
  </si>
  <si>
    <t>Long term care hospitals</t>
  </si>
  <si>
    <t>Dispensaries</t>
  </si>
  <si>
    <t>No. of</t>
  </si>
  <si>
    <t>Centers</t>
  </si>
  <si>
    <t>Female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</si>
  <si>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</si>
  <si>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>Public sanitary business</t>
  </si>
  <si>
    <t xml:space="preserve">Year
Eup &amp; Myeon 
&amp; Dong </t>
  </si>
  <si>
    <t>Beauty shop</t>
  </si>
  <si>
    <t>Sub-</t>
  </si>
  <si>
    <t xml:space="preserve">Hotel </t>
  </si>
  <si>
    <t>Sanitary</t>
  </si>
  <si>
    <t>Soap,</t>
  </si>
  <si>
    <t>Barber</t>
  </si>
  <si>
    <t>sub-
total</t>
  </si>
  <si>
    <t>General</t>
  </si>
  <si>
    <t>Skin</t>
  </si>
  <si>
    <t>Laundry</t>
  </si>
  <si>
    <t>Sub-Total</t>
  </si>
  <si>
    <t>cleaning</t>
  </si>
  <si>
    <t>detergents, etc.</t>
  </si>
  <si>
    <t>Male</t>
  </si>
  <si>
    <t>Female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</si>
  <si>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건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천원</t>
    </r>
  </si>
  <si>
    <t xml:space="preserve"> Pension</t>
  </si>
  <si>
    <t>Facilities</t>
  </si>
  <si>
    <t>Male</t>
  </si>
  <si>
    <t>Unit : number, person</t>
  </si>
  <si>
    <t>Year</t>
  </si>
  <si>
    <t>Inmates as</t>
  </si>
  <si>
    <t>of year-end</t>
  </si>
  <si>
    <t>Public</t>
  </si>
  <si>
    <t>Home</t>
  </si>
  <si>
    <t>19years old &amp; under</t>
  </si>
  <si>
    <t>60~69</t>
  </si>
  <si>
    <t>years old &amp; over</t>
  </si>
  <si>
    <t/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</si>
  <si>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</si>
  <si>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4 </t>
    </r>
    <r>
      <rPr>
        <sz val="11"/>
        <rFont val="바탕"/>
        <family val="1"/>
      </rPr>
      <t>동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</si>
  <si>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</si>
  <si>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</si>
  <si>
    <t>General
 &amp; Skin</t>
  </si>
  <si>
    <t xml:space="preserve"> </t>
  </si>
  <si>
    <t xml:space="preserve">  </t>
  </si>
  <si>
    <t>Householer</t>
  </si>
  <si>
    <t>Year
Eup·Myeon
·Dong</t>
  </si>
  <si>
    <t>Hib</t>
  </si>
  <si>
    <t>Homorrhagic</t>
  </si>
  <si>
    <t>Pilio-</t>
  </si>
  <si>
    <t>fever withh renal</t>
  </si>
  <si>
    <t>Varicella</t>
  </si>
  <si>
    <t>DT&amp;P</t>
  </si>
  <si>
    <t>D. T/Tdap</t>
  </si>
  <si>
    <t>myelitis</t>
  </si>
  <si>
    <t>M. M. R</t>
  </si>
  <si>
    <t>Influenza</t>
  </si>
  <si>
    <t>syndrome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</si>
  <si>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</si>
  <si>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t xml:space="preserve">Year
Eup &amp; Myeon 
&amp; Dong 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</si>
  <si>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사회복지과</t>
    </r>
  </si>
  <si>
    <r>
      <t xml:space="preserve">12. </t>
    </r>
    <r>
      <rPr>
        <sz val="9"/>
        <rFont val="바탕"/>
        <family val="1"/>
      </rPr>
      <t>보건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사회보장</t>
    </r>
  </si>
  <si>
    <t>Unit : person</t>
  </si>
  <si>
    <t>Year</t>
  </si>
  <si>
    <t>Source : Public Health Clinic</t>
  </si>
  <si>
    <t>restaurants</t>
  </si>
  <si>
    <t>catering service</t>
  </si>
  <si>
    <t>Ungcheon-eup</t>
  </si>
  <si>
    <t>Jupo-yeon</t>
  </si>
  <si>
    <t>Jupo-myeon</t>
  </si>
  <si>
    <t>Jugyo-myeon</t>
  </si>
  <si>
    <t>Ocheon-myeon</t>
  </si>
  <si>
    <t>Cheonbuk-myeon</t>
  </si>
  <si>
    <t>Cheongso-myeon</t>
  </si>
  <si>
    <t>Cheongna-myeon</t>
  </si>
  <si>
    <t>Nampo-myeon</t>
  </si>
  <si>
    <t>Jusan-myeon</t>
  </si>
  <si>
    <t>Misan-myeon</t>
  </si>
  <si>
    <t>Seongju-yeon</t>
  </si>
  <si>
    <t>Seongju-myeon</t>
  </si>
  <si>
    <t>Daecheon1-dong</t>
  </si>
  <si>
    <t>Ungcheon-eup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</si>
  <si>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</si>
  <si>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</si>
  <si>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t>Source : Social Welfare Dep.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</si>
  <si>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</si>
  <si>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Unit : person</t>
  </si>
  <si>
    <t>Year</t>
  </si>
  <si>
    <t>Visits</t>
  </si>
  <si>
    <t>Male</t>
  </si>
  <si>
    <t>Female</t>
  </si>
  <si>
    <t>Source : Public Health Clinic</t>
  </si>
  <si>
    <t>Sites</t>
  </si>
  <si>
    <t>Deposited</t>
  </si>
  <si>
    <t>Brazier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</si>
  <si>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</si>
  <si>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Respiratory</t>
  </si>
  <si>
    <t>disabled</t>
  </si>
  <si>
    <r>
      <rPr>
        <sz val="9"/>
        <rFont val="바탕"/>
        <family val="1"/>
      </rPr>
      <t>웅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읍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</si>
  <si>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</si>
  <si>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교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</si>
  <si>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오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</si>
  <si>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북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</si>
  <si>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소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</si>
  <si>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청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</si>
  <si>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남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포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</si>
  <si>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</si>
  <si>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미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산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</si>
  <si>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성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면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</si>
  <si>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1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</si>
  <si>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2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</si>
  <si>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3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</si>
  <si>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4 </t>
    </r>
    <r>
      <rPr>
        <sz val="9"/>
        <rFont val="바탕"/>
        <family val="1"/>
      </rPr>
      <t>동</t>
    </r>
  </si>
  <si>
    <r>
      <rPr>
        <sz val="9"/>
        <rFont val="바탕"/>
        <family val="1"/>
      </rPr>
      <t>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천</t>
    </r>
    <r>
      <rPr>
        <sz val="9"/>
        <rFont val="Times New Roman"/>
        <family val="1"/>
      </rPr>
      <t xml:space="preserve"> 5 </t>
    </r>
    <r>
      <rPr>
        <sz val="9"/>
        <rFont val="바탕"/>
        <family val="1"/>
      </rPr>
      <t>동</t>
    </r>
  </si>
  <si>
    <r>
      <rPr>
        <sz val="6"/>
        <rFont val="바탕"/>
        <family val="1"/>
      </rPr>
      <t>장애유형</t>
    </r>
  </si>
  <si>
    <r>
      <rPr>
        <sz val="6"/>
        <rFont val="바탕"/>
        <family val="1"/>
      </rPr>
      <t>장애인</t>
    </r>
    <r>
      <rPr>
        <sz val="6"/>
        <rFont val="Times New Roman"/>
        <family val="1"/>
      </rPr>
      <t xml:space="preserve"> </t>
    </r>
    <r>
      <rPr>
        <sz val="6"/>
        <rFont val="바탕"/>
        <family val="1"/>
      </rPr>
      <t>등급</t>
    </r>
  </si>
  <si>
    <r>
      <rPr>
        <sz val="9"/>
        <rFont val="바탕"/>
        <family val="1"/>
      </rPr>
      <t>장애유형</t>
    </r>
  </si>
  <si>
    <r>
      <rPr>
        <sz val="9"/>
        <rFont val="바탕"/>
        <family val="1"/>
      </rPr>
      <t>등급</t>
    </r>
  </si>
  <si>
    <r>
      <t>4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부족</t>
    </r>
  </si>
  <si>
    <t>Physically</t>
  </si>
  <si>
    <t>Visually</t>
  </si>
  <si>
    <t>Auditorily</t>
  </si>
  <si>
    <t>Total</t>
  </si>
  <si>
    <t>Referrals</t>
  </si>
  <si>
    <t>relatives</t>
  </si>
  <si>
    <t>Transfer</t>
  </si>
  <si>
    <t>and lingually
 disabled</t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</si>
  <si>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사회복지과</t>
    </r>
  </si>
  <si>
    <t>Public</t>
  </si>
  <si>
    <t>Bakeries</t>
  </si>
  <si>
    <t>Amusement</t>
  </si>
  <si>
    <t>Contracted</t>
  </si>
  <si>
    <t>Wholesalers</t>
  </si>
  <si>
    <t>Source : Public Health Clinic</t>
  </si>
  <si>
    <t>Jupo-myeon</t>
  </si>
  <si>
    <t>Ocheon-myeon</t>
  </si>
  <si>
    <t>Cheonbuk-myeon</t>
  </si>
  <si>
    <t>Cheongso-myeon</t>
  </si>
  <si>
    <t>Cheonga-myeon</t>
  </si>
  <si>
    <t>Jusan-myeon</t>
  </si>
  <si>
    <t>Misan-myeon</t>
  </si>
  <si>
    <t>Seongju-myeon</t>
  </si>
  <si>
    <t>Daecheon2-dong</t>
  </si>
  <si>
    <t>Daecheon3-dong</t>
  </si>
  <si>
    <t>Daecheon4-dong</t>
  </si>
  <si>
    <t>Daecheon5-dong</t>
  </si>
  <si>
    <t>Makeup</t>
  </si>
  <si>
    <t>손톱.발톱</t>
  </si>
  <si>
    <t>Nails</t>
  </si>
  <si>
    <t>Unit : number, Person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</si>
  <si>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</si>
  <si>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휴먼명조"/>
        <family val="0"/>
      </rPr>
      <t>자료</t>
    </r>
    <r>
      <rPr>
        <sz val="9"/>
        <rFont val="Times New Roman"/>
        <family val="1"/>
      </rPr>
      <t xml:space="preserve"> : </t>
    </r>
    <r>
      <rPr>
        <sz val="9"/>
        <rFont val="휴먼명조"/>
        <family val="0"/>
      </rPr>
      <t>사회복지과</t>
    </r>
  </si>
  <si>
    <t xml:space="preserve">Source : National Health Insurance Corporation </t>
  </si>
  <si>
    <t xml:space="preserve">Source : National Health Insurance Corporation </t>
  </si>
  <si>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사회복지과</t>
    </r>
  </si>
  <si>
    <r>
      <rPr>
        <sz val="8"/>
        <rFont val="바탕"/>
        <family val="1"/>
      </rPr>
      <t>※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백일해</t>
    </r>
    <r>
      <rPr>
        <sz val="8"/>
        <rFont val="Times New Roman"/>
        <family val="1"/>
      </rPr>
      <t xml:space="preserve"> : Pertussis, </t>
    </r>
    <r>
      <rPr>
        <sz val="8"/>
        <rFont val="바탕"/>
        <family val="1"/>
      </rPr>
      <t>디프테리아</t>
    </r>
    <r>
      <rPr>
        <sz val="8"/>
        <rFont val="Times New Roman"/>
        <family val="1"/>
      </rPr>
      <t xml:space="preserve"> : Diphtheria, </t>
    </r>
    <r>
      <rPr>
        <sz val="8"/>
        <rFont val="바탕"/>
        <family val="1"/>
      </rPr>
      <t>파상풍</t>
    </r>
    <r>
      <rPr>
        <sz val="8"/>
        <rFont val="Times New Roman"/>
        <family val="1"/>
      </rPr>
      <t xml:space="preserve"> : Tetanus, </t>
    </r>
    <r>
      <rPr>
        <sz val="8"/>
        <rFont val="바탕"/>
        <family val="1"/>
      </rPr>
      <t>홍역</t>
    </r>
    <r>
      <rPr>
        <sz val="8"/>
        <rFont val="Times New Roman"/>
        <family val="1"/>
      </rPr>
      <t xml:space="preserve"> : Measles, </t>
    </r>
    <r>
      <rPr>
        <sz val="8"/>
        <rFont val="바탕"/>
        <family val="1"/>
      </rPr>
      <t>유행성이하선염</t>
    </r>
    <r>
      <rPr>
        <sz val="8"/>
        <rFont val="Times New Roman"/>
        <family val="1"/>
      </rPr>
      <t xml:space="preserve"> : Mumps, </t>
    </r>
    <r>
      <rPr>
        <sz val="8"/>
        <rFont val="바탕"/>
        <family val="1"/>
      </rPr>
      <t>풍진</t>
    </r>
    <r>
      <rPr>
        <sz val="8"/>
        <rFont val="Times New Roman"/>
        <family val="1"/>
      </rPr>
      <t xml:space="preserve"> : Rubella, </t>
    </r>
  </si>
  <si>
    <t>2016</t>
  </si>
  <si>
    <t>2017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</si>
  <si>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</si>
  <si>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t>Source : Residents Life Aid Dep. ,Social Welfare Dep.</t>
  </si>
  <si>
    <t xml:space="preserve">Sorce:  Residents Life Aid Dep.
</t>
  </si>
  <si>
    <t>2017</t>
  </si>
  <si>
    <t>Nampo-myeon</t>
  </si>
  <si>
    <t>Cheongso-myeon</t>
  </si>
  <si>
    <t>Nampo-myeon</t>
  </si>
  <si>
    <t>주  산  면</t>
  </si>
  <si>
    <t>Seongju-myeon</t>
  </si>
  <si>
    <t>Jugyo-myeon</t>
  </si>
  <si>
    <t>Ungcheon-eup</t>
  </si>
  <si>
    <t>Jupo-myeon</t>
  </si>
  <si>
    <t>Jugyo-myeon</t>
  </si>
  <si>
    <t>Nampo-myeon</t>
  </si>
  <si>
    <t>Jusan-myeon</t>
  </si>
  <si>
    <t>Misan-myeon</t>
  </si>
  <si>
    <t>Seongju-myeon</t>
  </si>
  <si>
    <t>Daecheon1-dong</t>
  </si>
  <si>
    <t>웅  천  읍</t>
  </si>
  <si>
    <t>주  포  면</t>
  </si>
  <si>
    <t>주  교  면</t>
  </si>
  <si>
    <t>오  천  면</t>
  </si>
  <si>
    <t>천  북  면</t>
  </si>
  <si>
    <t>청  소  면</t>
  </si>
  <si>
    <t>청  라  면</t>
  </si>
  <si>
    <t>남  포  면</t>
  </si>
  <si>
    <t>주  산  면</t>
  </si>
  <si>
    <t>미  산  면</t>
  </si>
  <si>
    <t>성  주  면</t>
  </si>
  <si>
    <t>대 천 1 동</t>
  </si>
  <si>
    <t>대 천 2 동</t>
  </si>
  <si>
    <t>대 천 3 동</t>
  </si>
  <si>
    <t>대 천 4 동</t>
  </si>
  <si>
    <t>대 천 5 동</t>
  </si>
  <si>
    <r>
      <t xml:space="preserve">5. </t>
    </r>
    <r>
      <rPr>
        <b/>
        <sz val="18"/>
        <rFont val="바탕"/>
        <family val="1"/>
      </rPr>
      <t>의약품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제조업소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판매업소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</si>
  <si>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(2-2)</t>
    </r>
  </si>
  <si>
    <r>
      <t xml:space="preserve">7. </t>
    </r>
    <r>
      <rPr>
        <b/>
        <sz val="18"/>
        <rFont val="바탕"/>
        <family val="1"/>
      </rPr>
      <t>공중위생관계업소</t>
    </r>
  </si>
  <si>
    <r>
      <t xml:space="preserve">17.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민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</si>
  <si>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(2-1)</t>
    </r>
  </si>
  <si>
    <r>
      <t xml:space="preserve">18. </t>
    </r>
    <r>
      <rPr>
        <b/>
        <sz val="18"/>
        <rFont val="바탕"/>
        <family val="1"/>
      </rPr>
      <t>국민연금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급여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지급현황</t>
    </r>
    <r>
      <rPr>
        <b/>
        <sz val="18"/>
        <rFont val="Times New Roman"/>
        <family val="1"/>
      </rPr>
      <t>(2-2)</t>
    </r>
  </si>
  <si>
    <r>
      <t xml:space="preserve">26. </t>
    </r>
    <r>
      <rPr>
        <b/>
        <sz val="18"/>
        <rFont val="바탕"/>
        <family val="1"/>
      </rPr>
      <t>국민기초생활보장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</si>
  <si>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(2-1)</t>
    </r>
  </si>
  <si>
    <t>2018</t>
  </si>
  <si>
    <t>2019</t>
  </si>
  <si>
    <t>미혼모자가족복지시설</t>
  </si>
  <si>
    <t>미혼모자가족복지시설 공동생활가정</t>
  </si>
  <si>
    <t>모자일시지원복지시설</t>
  </si>
  <si>
    <t>생활인원</t>
  </si>
  <si>
    <t>Unit : number, case</t>
  </si>
  <si>
    <t>Year</t>
  </si>
  <si>
    <t>가정폭력</t>
  </si>
  <si>
    <t xml:space="preserve">HEALTH AND SOCIAL SECURITY   </t>
  </si>
  <si>
    <t xml:space="preserve">Unit : Number, Person </t>
  </si>
  <si>
    <t>Year</t>
  </si>
  <si>
    <r>
      <rPr>
        <sz val="11"/>
        <rFont val="바탕"/>
        <family val="1"/>
      </rPr>
      <t>웅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읍</t>
    </r>
  </si>
  <si>
    <t>Ungcheon-eup</t>
  </si>
  <si>
    <t>Jupo-myeon</t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</si>
  <si>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</si>
  <si>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t>Ocheon-myeon</t>
  </si>
  <si>
    <t>Cheongso-myeon</t>
  </si>
  <si>
    <t>Nampo-myeon</t>
  </si>
  <si>
    <t>Jusan-myeon</t>
  </si>
  <si>
    <t>Daecheon1-dong</t>
  </si>
  <si>
    <t>Ungcheon-eup</t>
  </si>
  <si>
    <t>Jugyo-myeon</t>
  </si>
  <si>
    <t>Nampo-myeon</t>
  </si>
  <si>
    <t>Daecheon1-dong</t>
  </si>
  <si>
    <t>스케일링 또는 치면세정술</t>
  </si>
  <si>
    <t>1. Medical Institutions(2-1)</t>
  </si>
  <si>
    <t>1. Medical Institutions(2-2)</t>
  </si>
  <si>
    <t>Primary</t>
  </si>
  <si>
    <t>care post</t>
  </si>
  <si>
    <r>
      <rPr>
        <sz val="11"/>
        <color indexed="8"/>
        <rFont val="바탕"/>
        <family val="1"/>
      </rPr>
      <t>종합병원</t>
    </r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</si>
  <si>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</si>
  <si>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</si>
  <si>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보건지소</t>
    </r>
  </si>
  <si>
    <r>
      <rPr>
        <sz val="11"/>
        <color indexed="8"/>
        <rFont val="바탕"/>
        <family val="1"/>
      </rPr>
      <t>보건진료소</t>
    </r>
  </si>
  <si>
    <r>
      <rPr>
        <sz val="11"/>
        <color indexed="8"/>
        <rFont val="바탕"/>
        <family val="1"/>
      </rPr>
      <t>병원수</t>
    </r>
  </si>
  <si>
    <r>
      <rPr>
        <sz val="11"/>
        <color indexed="8"/>
        <rFont val="바탕"/>
        <family val="1"/>
      </rPr>
      <t>병상수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</si>
  <si>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</si>
  <si>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</si>
  <si>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</si>
  <si>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</si>
  <si>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</si>
  <si>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</si>
  <si>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</si>
  <si>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</si>
  <si>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</si>
  <si>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</si>
  <si>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</si>
  <si>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</si>
  <si>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</si>
  <si>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</si>
  <si>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</si>
  <si>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</si>
  <si>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</si>
  <si>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</si>
  <si>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</si>
  <si>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특수병원</t>
    </r>
    <r>
      <rPr>
        <vertAlign val="superscript"/>
        <sz val="11"/>
        <color indexed="8"/>
        <rFont val="Times New Roman"/>
        <family val="1"/>
      </rPr>
      <t>3)</t>
    </r>
  </si>
  <si>
    <r>
      <rPr>
        <sz val="11"/>
        <color indexed="8"/>
        <rFont val="바탕"/>
        <family val="1"/>
      </rPr>
      <t>요양병원</t>
    </r>
  </si>
  <si>
    <r>
      <rPr>
        <sz val="11"/>
        <color indexed="8"/>
        <rFont val="바탕"/>
        <family val="1"/>
      </rPr>
      <t>치과병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</si>
  <si>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</si>
  <si>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한방병원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</si>
  <si>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</si>
  <si>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</si>
  <si>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r>
      <rPr>
        <sz val="11"/>
        <color indexed="8"/>
        <rFont val="바탕"/>
        <family val="1"/>
      </rPr>
      <t>보건의료원</t>
    </r>
  </si>
  <si>
    <r>
      <rPr>
        <sz val="11"/>
        <color indexed="8"/>
        <rFont val="바탕"/>
        <family val="1"/>
      </rPr>
      <t>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소</t>
    </r>
  </si>
  <si>
    <t>Full-time</t>
  </si>
  <si>
    <t>Part-time</t>
  </si>
  <si>
    <t>Midwives</t>
  </si>
  <si>
    <r>
      <rPr>
        <sz val="9"/>
        <color indexed="8"/>
        <rFont val="바탕"/>
        <family val="1"/>
      </rPr>
      <t>웅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읍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</si>
  <si>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</si>
  <si>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교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</si>
  <si>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오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</si>
  <si>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북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</si>
  <si>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소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</si>
  <si>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청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</si>
  <si>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남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포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</si>
  <si>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미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</si>
  <si>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성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</si>
  <si>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1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</si>
  <si>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2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</si>
  <si>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3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</si>
  <si>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4 </t>
    </r>
    <r>
      <rPr>
        <sz val="9"/>
        <color indexed="8"/>
        <rFont val="바탕"/>
        <family val="1"/>
      </rPr>
      <t>동</t>
    </r>
  </si>
  <si>
    <r>
      <rPr>
        <sz val="9"/>
        <color indexed="8"/>
        <rFont val="바탕"/>
        <family val="1"/>
      </rPr>
      <t>대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천</t>
    </r>
    <r>
      <rPr>
        <sz val="9"/>
        <color indexed="8"/>
        <rFont val="Times New Roman"/>
        <family val="1"/>
      </rPr>
      <t xml:space="preserve"> 5 </t>
    </r>
    <r>
      <rPr>
        <sz val="9"/>
        <color indexed="8"/>
        <rFont val="바탕"/>
        <family val="1"/>
      </rPr>
      <t>동</t>
    </r>
  </si>
  <si>
    <t xml:space="preserve">           1) Excluding pharmacists of private-run pharmacies</t>
  </si>
  <si>
    <t>Oriental medicine whole
salers</t>
  </si>
  <si>
    <t>Oriental medicine  dealers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</si>
  <si>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약사법개정으로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소분의약품은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위생용품은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의약외품으로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조정됨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</si>
  <si>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</si>
  <si>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</si>
  <si>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품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</si>
  <si>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</si>
  <si>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국</t>
    </r>
  </si>
  <si>
    <r>
      <rPr>
        <sz val="11"/>
        <color indexed="8"/>
        <rFont val="바탕"/>
        <family val="1"/>
      </rPr>
      <t>한약국</t>
    </r>
  </si>
  <si>
    <r>
      <t>의약품</t>
    </r>
  </si>
  <si>
    <r>
      <rPr>
        <sz val="11"/>
        <color indexed="8"/>
        <rFont val="바탕"/>
        <family val="1"/>
      </rPr>
      <t>약업사</t>
    </r>
  </si>
  <si>
    <r>
      <rPr>
        <sz val="11"/>
        <color indexed="8"/>
        <rFont val="바탕"/>
        <family val="1"/>
      </rPr>
      <t>한약업사</t>
    </r>
  </si>
  <si>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상</t>
    </r>
  </si>
  <si>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</si>
  <si>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</si>
  <si>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t>식품접객업</t>
  </si>
  <si>
    <t>Restaurants</t>
  </si>
  <si>
    <t>휴게음식점</t>
  </si>
  <si>
    <t>Food sales, transportation, others</t>
  </si>
  <si>
    <r>
      <rPr>
        <sz val="11"/>
        <color indexed="8"/>
        <rFont val="바탕"/>
        <family val="1"/>
      </rPr>
      <t>집단급식소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</si>
  <si>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</si>
  <si>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</si>
  <si>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식품운반업</t>
    </r>
  </si>
  <si>
    <r>
      <rPr>
        <sz val="11"/>
        <color indexed="8"/>
        <rFont val="바탕"/>
        <family val="1"/>
      </rPr>
      <t>제조업</t>
    </r>
  </si>
  <si>
    <t>식품제조·가공업</t>
  </si>
  <si>
    <t xml:space="preserve"> and processing </t>
  </si>
  <si>
    <t>제조업</t>
  </si>
  <si>
    <t>식품첨가물</t>
  </si>
  <si>
    <t>건강기능</t>
  </si>
  <si>
    <t>Manufacturing</t>
  </si>
  <si>
    <t>식품 판매업</t>
  </si>
  <si>
    <t>Sales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</si>
  <si>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</si>
  <si>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</si>
  <si>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일반음식점</t>
    </r>
  </si>
  <si>
    <r>
      <rPr>
        <sz val="11"/>
        <color indexed="8"/>
        <rFont val="바탕"/>
        <family val="1"/>
      </rPr>
      <t>제과점</t>
    </r>
  </si>
  <si>
    <r>
      <rPr>
        <sz val="11"/>
        <color indexed="8"/>
        <rFont val="바탕"/>
        <family val="1"/>
      </rPr>
      <t>단란주점</t>
    </r>
  </si>
  <si>
    <r>
      <rPr>
        <sz val="11"/>
        <color indexed="8"/>
        <rFont val="바탕"/>
        <family val="1"/>
      </rPr>
      <t>위탁급식영업</t>
    </r>
  </si>
  <si>
    <r>
      <rPr>
        <sz val="11"/>
        <color indexed="8"/>
        <rFont val="바탕"/>
        <family val="1"/>
      </rPr>
      <t>식품소분</t>
    </r>
  </si>
  <si>
    <r>
      <rPr>
        <sz val="11"/>
        <color indexed="8"/>
        <rFont val="바탕"/>
        <family val="1"/>
      </rPr>
      <t>용기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포장류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</si>
  <si>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</si>
  <si>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</si>
  <si>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</si>
  <si>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</si>
  <si>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</si>
  <si>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</si>
  <si>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</si>
  <si>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</si>
  <si>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</si>
  <si>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</si>
  <si>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</si>
  <si>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</si>
  <si>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</si>
  <si>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</si>
  <si>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</si>
  <si>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</si>
  <si>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목욕장업</t>
    </r>
  </si>
  <si>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</si>
  <si>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</si>
  <si>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위생처리업</t>
    </r>
  </si>
  <si>
    <r>
      <rPr>
        <sz val="11"/>
        <color indexed="8"/>
        <rFont val="바탕"/>
        <family val="1"/>
      </rPr>
      <t>기타위생용품</t>
    </r>
  </si>
  <si>
    <r>
      <t>화장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분장</t>
    </r>
  </si>
  <si>
    <t>Note: 1) Including tourist hotels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</si>
  <si>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보건소</t>
    </r>
  </si>
  <si>
    <t>Source: Public Health Clinic</t>
  </si>
  <si>
    <t>인플루엔자</t>
  </si>
  <si>
    <t xml:space="preserve">헤모필루스 </t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</si>
  <si>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  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</si>
  <si>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읍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면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</si>
  <si>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</si>
  <si>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</si>
  <si>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</si>
  <si>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</si>
  <si>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</si>
  <si>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t>Sub-total</t>
  </si>
  <si>
    <t>Total</t>
  </si>
  <si>
    <t>Children not in school</t>
  </si>
  <si>
    <t>Children in school</t>
  </si>
  <si>
    <t>Children in school</t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</si>
  <si>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</si>
  <si>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</si>
  <si>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신환자</t>
    </r>
  </si>
  <si>
    <r>
      <rPr>
        <sz val="11"/>
        <color indexed="8"/>
        <rFont val="바탕"/>
        <family val="1"/>
      </rPr>
      <t>취학아동</t>
    </r>
  </si>
  <si>
    <r>
      <t>X-</t>
    </r>
    <r>
      <rPr>
        <sz val="11"/>
        <color indexed="8"/>
        <rFont val="바탕"/>
        <family val="1"/>
      </rPr>
      <t>선검사</t>
    </r>
  </si>
  <si>
    <r>
      <rPr>
        <sz val="11"/>
        <color indexed="8"/>
        <rFont val="바탕"/>
        <family val="1"/>
      </rPr>
      <t>도말양성</t>
    </r>
  </si>
  <si>
    <r>
      <rPr>
        <sz val="11"/>
        <color indexed="8"/>
        <rFont val="바탕"/>
        <family val="1"/>
      </rPr>
      <t>도말음성</t>
    </r>
  </si>
  <si>
    <r>
      <t xml:space="preserve">13. </t>
    </r>
    <r>
      <rPr>
        <b/>
        <sz val="18"/>
        <rFont val="바탕"/>
        <family val="1"/>
      </rPr>
      <t>모자보건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 xml:space="preserve">사업실적
</t>
    </r>
    <r>
      <rPr>
        <b/>
        <sz val="18"/>
        <rFont val="Times New Roman"/>
        <family val="1"/>
      </rPr>
      <t>Activities of Maternal and Child Health Care at Health Center</t>
    </r>
  </si>
  <si>
    <r>
      <t xml:space="preserve">14. </t>
    </r>
    <r>
      <rPr>
        <b/>
        <sz val="18"/>
        <rFont val="바탕"/>
        <family val="1"/>
      </rPr>
      <t>건강보험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적용인구</t>
    </r>
  </si>
  <si>
    <t>14. Beneficiaries of Health Insurance</t>
  </si>
  <si>
    <t>피부양자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</si>
  <si>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주민등록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주소지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기준이며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지역의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적용대상자를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말함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</si>
  <si>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</si>
  <si>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 xml:space="preserve">Note: Insured Persons among Self-Employed based on the address of resident registration are covered persons. </t>
  </si>
  <si>
    <r>
      <t xml:space="preserve">15. </t>
    </r>
    <r>
      <rPr>
        <b/>
        <sz val="18"/>
        <rFont val="바탕"/>
        <family val="1"/>
      </rPr>
      <t>건강보험급여</t>
    </r>
  </si>
  <si>
    <t>15. Benefits in Medical Insurance</t>
  </si>
  <si>
    <t>Medical insurance for employees</t>
  </si>
  <si>
    <t>Government employees and private school teachers</t>
  </si>
  <si>
    <t>지역</t>
  </si>
  <si>
    <t>Self-employed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</si>
  <si>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</si>
  <si>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t>Source : National Health Insurance Corporation</t>
  </si>
  <si>
    <r>
      <rPr>
        <sz val="11"/>
        <color indexed="8"/>
        <rFont val="바탕"/>
        <family val="1"/>
      </rPr>
      <t>직장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근로자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</si>
  <si>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</si>
  <si>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</si>
  <si>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액</t>
    </r>
  </si>
  <si>
    <r>
      <rPr>
        <sz val="11"/>
        <color indexed="8"/>
        <rFont val="바탕"/>
        <family val="1"/>
      </rPr>
      <t>입원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</si>
  <si>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</si>
  <si>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약국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</si>
  <si>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 Days</t>
    </r>
  </si>
  <si>
    <t>Insurants in workplaces</t>
  </si>
  <si>
    <t>Voluntarily &amp;</t>
  </si>
  <si>
    <t>insured persons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</si>
  <si>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</si>
  <si>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t>Source : National Pension Corporation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</si>
  <si>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</si>
  <si>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</si>
  <si>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</si>
  <si>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</si>
  <si>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  Pension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</si>
  <si>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        A lump-sum allowance</t>
    </r>
  </si>
  <si>
    <r>
      <rPr>
        <sz val="11"/>
        <color indexed="8"/>
        <rFont val="바탕"/>
        <family val="1"/>
      </rPr>
      <t>특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례</t>
    </r>
    <r>
      <rPr>
        <sz val="11"/>
        <color indexed="8"/>
        <rFont val="Times New Roman"/>
        <family val="1"/>
      </rPr>
      <t xml:space="preserve">   
Special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</si>
  <si>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기
</t>
    </r>
    <r>
      <rPr>
        <sz val="11"/>
        <color indexed="8"/>
        <rFont val="Times New Roman"/>
        <family val="1"/>
      </rPr>
      <t>Early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</si>
  <si>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</si>
  <si>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</si>
  <si>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금액</t>
    </r>
  </si>
  <si>
    <r>
      <rPr>
        <sz val="11"/>
        <color indexed="8"/>
        <rFont val="바탕"/>
        <family val="1"/>
      </rPr>
      <t>수급자수</t>
    </r>
  </si>
  <si>
    <r>
      <rPr>
        <sz val="11"/>
        <color indexed="8"/>
        <rFont val="바탕"/>
        <family val="1"/>
      </rPr>
      <t>노령연금</t>
    </r>
    <r>
      <rPr>
        <sz val="11"/>
        <color indexed="8"/>
        <rFont val="Times New Roman"/>
        <family val="1"/>
      </rPr>
      <t>(20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)
Old-age pension
(Over 20years)</t>
    </r>
  </si>
  <si>
    <r>
      <rPr>
        <sz val="11"/>
        <color indexed="8"/>
        <rFont val="바탕"/>
        <family val="1"/>
      </rPr>
      <t>노령연금</t>
    </r>
    <r>
      <rPr>
        <vertAlign val="superscript"/>
        <sz val="11"/>
        <color indexed="8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>(10</t>
    </r>
    <r>
      <rPr>
        <sz val="11"/>
        <color indexed="8"/>
        <rFont val="바탕"/>
        <family val="1"/>
      </rPr>
      <t>년이상</t>
    </r>
    <r>
      <rPr>
        <sz val="11"/>
        <color indexed="8"/>
        <rFont val="Times New Roman"/>
        <family val="1"/>
      </rPr>
      <t>~20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  <r>
      <rPr>
        <sz val="11"/>
        <color indexed="8"/>
        <rFont val="Times New Roman"/>
        <family val="1"/>
      </rPr>
      <t>)</t>
    </r>
  </si>
  <si>
    <t>노인복지관</t>
  </si>
  <si>
    <t>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</si>
  <si>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</si>
  <si>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</si>
  <si>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당</t>
    </r>
  </si>
  <si>
    <r>
      <rPr>
        <sz val="11"/>
        <color indexed="8"/>
        <rFont val="바탕"/>
        <family val="1"/>
      </rPr>
      <t>노인교실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</si>
  <si>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</si>
  <si>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종사자수</t>
    </r>
    <r>
      <rPr>
        <sz val="11"/>
        <color indexed="8"/>
        <rFont val="Times New Roman"/>
        <family val="1"/>
      </rPr>
      <t xml:space="preserve">  Workers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</si>
  <si>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</si>
  <si>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</si>
  <si>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</si>
  <si>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</si>
  <si>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</si>
  <si>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</si>
  <si>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</si>
  <si>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</si>
  <si>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</si>
  <si>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</si>
  <si>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</si>
  <si>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Workers</t>
  </si>
  <si>
    <t>Male</t>
  </si>
  <si>
    <t>Female</t>
  </si>
  <si>
    <r>
      <rPr>
        <sz val="11"/>
        <color indexed="8"/>
        <rFont val="바탕"/>
        <family val="1"/>
      </rPr>
      <t>입소인원</t>
    </r>
  </si>
  <si>
    <r>
      <rPr>
        <sz val="11"/>
        <color indexed="8"/>
        <rFont val="바탕"/>
        <family val="1"/>
      </rPr>
      <t>종사자수</t>
    </r>
  </si>
  <si>
    <r>
      <rPr>
        <sz val="11"/>
        <color indexed="8"/>
        <rFont val="바탕"/>
        <family val="1"/>
      </rPr>
      <t>정원</t>
    </r>
  </si>
  <si>
    <r>
      <rPr>
        <sz val="11"/>
        <color indexed="8"/>
        <rFont val="바탕"/>
        <family val="1"/>
      </rPr>
      <t>현원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</si>
  <si>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</si>
  <si>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</si>
  <si>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Total     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</si>
  <si>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</si>
  <si>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</si>
  <si>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</si>
  <si>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</si>
  <si>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</si>
  <si>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</si>
  <si>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</si>
  <si>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Sub-total</t>
  </si>
  <si>
    <t>계</t>
  </si>
  <si>
    <t>Sub-total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</si>
  <si>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</si>
  <si>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</si>
  <si>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</si>
  <si>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모자가족복지시설</t>
  </si>
  <si>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</si>
  <si>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성폭력피해자보호시설</t>
    </r>
  </si>
  <si>
    <r>
      <rPr>
        <sz val="11"/>
        <color indexed="8"/>
        <rFont val="바탕"/>
        <family val="1"/>
      </rPr>
      <t>가정폭력피해자보호시설</t>
    </r>
  </si>
  <si>
    <r>
      <rPr>
        <sz val="11"/>
        <color indexed="8"/>
        <rFont val="바탕"/>
        <family val="1"/>
      </rPr>
      <t>성매매피해자지원시설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</si>
  <si>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</t>
    </r>
  </si>
  <si>
    <r>
      <rPr>
        <sz val="11"/>
        <color indexed="8"/>
        <rFont val="바탕"/>
        <family val="1"/>
      </rPr>
      <t>입소자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</si>
  <si>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</si>
  <si>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</si>
  <si>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</si>
  <si>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>퇴소자</t>
    </r>
  </si>
  <si>
    <r>
      <rPr>
        <sz val="11"/>
        <color indexed="8"/>
        <rFont val="바탕"/>
        <family val="1"/>
      </rPr>
      <t>연말현재</t>
    </r>
  </si>
  <si>
    <r>
      <rPr>
        <sz val="11"/>
        <color indexed="8"/>
        <rFont val="바탕"/>
        <family val="1"/>
      </rPr>
      <t>생활인원</t>
    </r>
  </si>
  <si>
    <t>Total</t>
  </si>
  <si>
    <t>합   계</t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</si>
  <si>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타
</t>
    </r>
    <r>
      <rPr>
        <sz val="9"/>
        <color indexed="8"/>
        <rFont val="Times New Roman"/>
        <family val="1"/>
      </rPr>
      <t>Others</t>
    </r>
  </si>
  <si>
    <r>
      <rPr>
        <sz val="8"/>
        <color indexed="8"/>
        <rFont val="바탕"/>
        <family val="1"/>
      </rPr>
      <t xml:space="preserve">시설수
</t>
    </r>
    <r>
      <rPr>
        <sz val="8"/>
        <color indexed="8"/>
        <rFont val="Times New Roman"/>
        <family val="1"/>
      </rPr>
      <t>No. of
facilties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</si>
  <si>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</si>
  <si>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t>연    별</t>
  </si>
  <si>
    <t>연    별</t>
  </si>
  <si>
    <r>
      <rPr>
        <sz val="11"/>
        <color indexed="8"/>
        <rFont val="바탕"/>
        <family val="1"/>
      </rPr>
      <t xml:space="preserve">유기
</t>
    </r>
    <r>
      <rPr>
        <sz val="11"/>
        <color indexed="8"/>
        <rFont val="Times New Roman"/>
        <family val="1"/>
      </rPr>
      <t>Abandoned
children</t>
    </r>
  </si>
  <si>
    <r>
      <rPr>
        <sz val="11"/>
        <color indexed="8"/>
        <rFont val="바탕"/>
        <family val="1"/>
      </rPr>
      <t xml:space="preserve">아동
</t>
    </r>
    <r>
      <rPr>
        <sz val="11"/>
        <color indexed="8"/>
        <rFont val="Times New Roman"/>
        <family val="1"/>
      </rPr>
      <t>Children</t>
    </r>
  </si>
  <si>
    <r>
      <rPr>
        <sz val="11"/>
        <color indexed="8"/>
        <rFont val="바탕"/>
        <family val="1"/>
      </rPr>
      <t xml:space="preserve">위탁보호
</t>
    </r>
    <r>
      <rPr>
        <sz val="11"/>
        <color indexed="8"/>
        <rFont val="Times New Roman"/>
        <family val="1"/>
      </rPr>
      <t>Foster home care</t>
    </r>
  </si>
  <si>
    <r>
      <rPr>
        <sz val="11"/>
        <color indexed="8"/>
        <rFont val="바탕"/>
        <family val="1"/>
      </rPr>
      <t>소년소녀가장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책정
</t>
    </r>
    <r>
      <rPr>
        <sz val="11"/>
        <color indexed="8"/>
        <rFont val="Times New Roman"/>
        <family val="1"/>
      </rPr>
      <t>Households headed by child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</si>
  <si>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</si>
  <si>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형
</t>
    </r>
    <r>
      <rPr>
        <sz val="11"/>
        <color indexed="8"/>
        <rFont val="Times New Roman"/>
        <family val="1"/>
      </rPr>
      <t>Types of occurrence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</si>
  <si>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아
</t>
    </r>
    <r>
      <rPr>
        <sz val="11"/>
        <color indexed="8"/>
        <rFont val="Times New Roman"/>
        <family val="1"/>
      </rPr>
      <t>Lost
children</t>
    </r>
  </si>
  <si>
    <r>
      <rPr>
        <sz val="11"/>
        <color indexed="8"/>
        <rFont val="바탕"/>
        <family val="1"/>
      </rPr>
      <t xml:space="preserve">장애아
</t>
    </r>
    <r>
      <rPr>
        <sz val="11"/>
        <color indexed="8"/>
        <rFont val="Times New Roman"/>
        <family val="1"/>
      </rPr>
      <t>Disabled</t>
    </r>
  </si>
  <si>
    <r>
      <rPr>
        <sz val="11"/>
        <color indexed="8"/>
        <rFont val="바탕"/>
        <family val="1"/>
      </rPr>
      <t xml:space="preserve">입양
</t>
    </r>
    <r>
      <rPr>
        <sz val="11"/>
        <color indexed="8"/>
        <rFont val="Times New Roman"/>
        <family val="1"/>
      </rPr>
      <t>Adoption</t>
    </r>
  </si>
  <si>
    <t>Total</t>
  </si>
  <si>
    <t>Single Parent Family Support
Act Recipients</t>
  </si>
  <si>
    <t>Basic Livelihood Security law Recipients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</si>
  <si>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</si>
  <si>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</t>
    </r>
  </si>
  <si>
    <r>
      <rPr>
        <sz val="11"/>
        <color indexed="8"/>
        <rFont val="바탕"/>
        <family val="1"/>
      </rPr>
      <t>한부모가족지원법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</si>
  <si>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국민기초생활보장법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</si>
  <si>
    <r>
      <rPr>
        <sz val="11"/>
        <color indexed="8"/>
        <rFont val="바탕"/>
        <family val="1"/>
      </rPr>
      <t>가구수</t>
    </r>
  </si>
  <si>
    <r>
      <rPr>
        <sz val="11"/>
        <color indexed="8"/>
        <rFont val="바탕"/>
        <family val="1"/>
      </rPr>
      <t>가구원수</t>
    </r>
  </si>
  <si>
    <t>Registered</t>
  </si>
  <si>
    <t>No. of</t>
  </si>
  <si>
    <t>visit-based</t>
  </si>
  <si>
    <t>health service</t>
  </si>
  <si>
    <t>Target for</t>
  </si>
  <si>
    <t xml:space="preserve">Number of patients for visit-based </t>
  </si>
  <si>
    <t xml:space="preserve">Number of patients for visit-based </t>
  </si>
  <si>
    <t>Emergency</t>
  </si>
  <si>
    <t>Year
Eup, Myeon
&amp; Dong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</si>
  <si>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</si>
  <si>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육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</si>
  <si>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</si>
  <si>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성인병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관리교육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</si>
  <si>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</si>
  <si>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연</t>
    </r>
  </si>
  <si>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양</t>
    </r>
  </si>
  <si>
    <r>
      <rPr>
        <sz val="11"/>
        <color indexed="8"/>
        <rFont val="바탕"/>
        <family val="1"/>
      </rPr>
      <t>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주</t>
    </r>
  </si>
  <si>
    <r>
      <rPr>
        <sz val="11"/>
        <color indexed="8"/>
        <rFont val="바탕"/>
        <family val="1"/>
      </rPr>
      <t>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</si>
  <si>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비만</t>
    </r>
  </si>
  <si>
    <r>
      <rPr>
        <sz val="11"/>
        <color indexed="8"/>
        <rFont val="바탕"/>
        <family val="1"/>
      </rPr>
      <t>구강보건</t>
    </r>
  </si>
  <si>
    <r>
      <rPr>
        <sz val="11"/>
        <color indexed="8"/>
        <rFont val="바탕"/>
        <family val="1"/>
      </rPr>
      <t>안전관리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</si>
  <si>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물</t>
    </r>
  </si>
  <si>
    <r>
      <rPr>
        <sz val="11"/>
        <color indexed="8"/>
        <rFont val="바탕"/>
        <family val="1"/>
      </rPr>
      <t>성교육</t>
    </r>
  </si>
  <si>
    <r>
      <rPr>
        <sz val="11"/>
        <color indexed="8"/>
        <rFont val="바탕"/>
        <family val="1"/>
      </rPr>
      <t>위생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식품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</si>
  <si>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</si>
  <si>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당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뇨</t>
    </r>
  </si>
  <si>
    <r>
      <rPr>
        <sz val="11"/>
        <color indexed="8"/>
        <rFont val="바탕"/>
        <family val="1"/>
      </rPr>
      <t>비만ㆍ</t>
    </r>
  </si>
  <si>
    <r>
      <rPr>
        <sz val="11"/>
        <color indexed="8"/>
        <rFont val="바탕"/>
        <family val="1"/>
      </rPr>
      <t>암예방</t>
    </r>
  </si>
  <si>
    <r>
      <rPr>
        <sz val="11"/>
        <color indexed="8"/>
        <rFont val="바탕"/>
        <family val="1"/>
      </rPr>
      <t>아토피질환</t>
    </r>
  </si>
  <si>
    <r>
      <rPr>
        <sz val="11"/>
        <color indexed="8"/>
        <rFont val="바탕"/>
        <family val="1"/>
      </rPr>
      <t>뇌심혈관계</t>
    </r>
  </si>
  <si>
    <r>
      <rPr>
        <sz val="11"/>
        <color indexed="8"/>
        <rFont val="바탕"/>
        <family val="1"/>
      </rPr>
      <t>소화기계</t>
    </r>
  </si>
  <si>
    <r>
      <rPr>
        <sz val="11"/>
        <color indexed="8"/>
        <rFont val="바탕"/>
        <family val="1"/>
      </rPr>
      <t>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</si>
  <si>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</si>
  <si>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t>(</t>
    </r>
    <r>
      <rPr>
        <sz val="11"/>
        <color indexed="8"/>
        <rFont val="바탕"/>
        <family val="1"/>
      </rPr>
      <t>응급처치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</si>
  <si>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오남용</t>
    </r>
  </si>
  <si>
    <r>
      <rPr>
        <sz val="11"/>
        <color indexed="8"/>
        <rFont val="바탕"/>
        <family val="1"/>
      </rPr>
      <t>안전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교육</t>
    </r>
  </si>
  <si>
    <r>
      <rPr>
        <sz val="11"/>
        <color indexed="8"/>
        <rFont val="바탕"/>
        <family val="1"/>
      </rPr>
      <t>고지혈증</t>
    </r>
  </si>
  <si>
    <r>
      <t>(</t>
    </r>
    <r>
      <rPr>
        <sz val="11"/>
        <color indexed="8"/>
        <rFont val="바탕"/>
        <family val="1"/>
      </rPr>
      <t>환경성질환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</si>
  <si>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질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>환</t>
    </r>
  </si>
  <si>
    <r>
      <t>Obesity</t>
    </r>
    <r>
      <rPr>
        <sz val="11"/>
        <color indexed="8"/>
        <rFont val="바탕"/>
        <family val="1"/>
      </rPr>
      <t>ㆍ</t>
    </r>
    <r>
      <rPr>
        <sz val="11"/>
        <color indexed="8"/>
        <rFont val="Times New Roman"/>
        <family val="1"/>
      </rPr>
      <t>Hyper lipidemia</t>
    </r>
  </si>
  <si>
    <t>연  별</t>
  </si>
  <si>
    <t>연  별</t>
  </si>
  <si>
    <r>
      <t xml:space="preserve">27. </t>
    </r>
    <r>
      <rPr>
        <b/>
        <sz val="18"/>
        <rFont val="바탕"/>
        <family val="1"/>
      </rPr>
      <t>기초연금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수급자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Recipients of Basic Pension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</si>
  <si>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(2-1)</t>
    </r>
  </si>
  <si>
    <r>
      <t xml:space="preserve">28. </t>
    </r>
    <r>
      <rPr>
        <b/>
        <sz val="18"/>
        <rFont val="바탕"/>
        <family val="1"/>
      </rPr>
      <t>여성복지시설</t>
    </r>
    <r>
      <rPr>
        <b/>
        <sz val="18"/>
        <rFont val="Times New Roman"/>
        <family val="1"/>
      </rPr>
      <t>(2-2)</t>
    </r>
  </si>
  <si>
    <r>
      <t xml:space="preserve">29. </t>
    </r>
    <r>
      <rPr>
        <b/>
        <sz val="18"/>
        <rFont val="바탕"/>
        <family val="1"/>
      </rPr>
      <t>여성폭력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상담</t>
    </r>
  </si>
  <si>
    <r>
      <t xml:space="preserve">30. </t>
    </r>
    <r>
      <rPr>
        <b/>
        <sz val="18"/>
        <rFont val="바탕"/>
        <family val="1"/>
      </rPr>
      <t>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복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시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설</t>
    </r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</si>
  <si>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(2-1)</t>
    </r>
  </si>
  <si>
    <t>32. Registered Disabled Persons(2-1)</t>
  </si>
  <si>
    <r>
      <t xml:space="preserve">32. </t>
    </r>
    <r>
      <rPr>
        <b/>
        <sz val="18"/>
        <rFont val="바탕"/>
        <family val="1"/>
      </rPr>
      <t>장애인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등록현황</t>
    </r>
    <r>
      <rPr>
        <b/>
        <sz val="18"/>
        <rFont val="Times New Roman"/>
        <family val="1"/>
      </rPr>
      <t>(2-2)</t>
    </r>
  </si>
  <si>
    <t>32. Registered Disabled Persons(2-2)</t>
  </si>
  <si>
    <t>33. Homeless and Their Inmates by City/Province</t>
  </si>
  <si>
    <r>
      <t xml:space="preserve">34. </t>
    </r>
    <r>
      <rPr>
        <b/>
        <sz val="18"/>
        <rFont val="바탕"/>
        <family val="1"/>
      </rPr>
      <t>보호아동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조치현황</t>
    </r>
  </si>
  <si>
    <r>
      <t xml:space="preserve">35. </t>
    </r>
    <r>
      <rPr>
        <b/>
        <sz val="18"/>
        <rFont val="바탕"/>
        <family val="1"/>
      </rPr>
      <t>저소득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한부모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가족</t>
    </r>
  </si>
  <si>
    <t>37. Home Visiting Health Service(2-1)</t>
  </si>
  <si>
    <r>
      <t xml:space="preserve">37. </t>
    </r>
    <r>
      <rPr>
        <b/>
        <sz val="18"/>
        <rFont val="바탕"/>
        <family val="1"/>
      </rPr>
      <t>방문건강관리사업실적</t>
    </r>
    <r>
      <rPr>
        <b/>
        <sz val="18"/>
        <rFont val="Times New Roman"/>
        <family val="1"/>
      </rPr>
      <t>(2-2)</t>
    </r>
  </si>
  <si>
    <t>37. Home Visiting Health Service(2-2)</t>
  </si>
  <si>
    <t>38. Health Education(2-2)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</si>
  <si>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(2-2)</t>
    </r>
  </si>
  <si>
    <t>38. Health Education(2-1)</t>
  </si>
  <si>
    <r>
      <t xml:space="preserve">38. </t>
    </r>
    <r>
      <rPr>
        <b/>
        <sz val="18"/>
        <rFont val="바탕"/>
        <family val="1"/>
      </rPr>
      <t>보건교육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실적</t>
    </r>
    <r>
      <rPr>
        <b/>
        <sz val="18"/>
        <rFont val="Times New Roman"/>
        <family val="1"/>
      </rPr>
      <t>(2-1)</t>
    </r>
  </si>
  <si>
    <r>
      <t xml:space="preserve">39. </t>
    </r>
    <r>
      <rPr>
        <b/>
        <sz val="18"/>
        <rFont val="바탕"/>
        <family val="1"/>
      </rPr>
      <t>어린이집</t>
    </r>
  </si>
  <si>
    <t>39. Childcare Facilities</t>
  </si>
  <si>
    <r>
      <t xml:space="preserve">40. </t>
    </r>
    <r>
      <rPr>
        <b/>
        <sz val="18"/>
        <rFont val="바탕"/>
        <family val="1"/>
      </rPr>
      <t>사회복지자원봉사자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</si>
  <si>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40. Social Welfare Volunteers</t>
  </si>
  <si>
    <r>
      <t xml:space="preserve">41.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성별</t>
    </r>
    <r>
      <rPr>
        <b/>
        <sz val="18"/>
        <rFont val="Times New Roman"/>
        <family val="1"/>
      </rPr>
      <t>)  The elderly living alone(by Gende)</t>
    </r>
  </si>
  <si>
    <r>
      <t xml:space="preserve">41-1.  </t>
    </r>
    <r>
      <rPr>
        <b/>
        <sz val="18"/>
        <rFont val="바탕"/>
        <family val="1"/>
      </rPr>
      <t>독거노인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연령별</t>
    </r>
    <r>
      <rPr>
        <b/>
        <sz val="18"/>
        <rFont val="Times New Roman"/>
        <family val="1"/>
      </rPr>
      <t>)  The elderly living alone(by Age)</t>
    </r>
  </si>
  <si>
    <t>In-patients</t>
  </si>
  <si>
    <t>out-patients</t>
  </si>
  <si>
    <t>Parmacy</t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</si>
  <si>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</si>
  <si>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</si>
  <si>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</si>
  <si>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</si>
  <si>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</si>
  <si>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</si>
  <si>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</si>
  <si>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</si>
  <si>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</si>
  <si>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</si>
  <si>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t>상담건수</t>
  </si>
  <si>
    <t>Specialized hospitals</t>
  </si>
  <si>
    <t>General hospitals</t>
  </si>
  <si>
    <t>Dental hospitals and clinics</t>
  </si>
  <si>
    <t>Oriental medicine hospital</t>
  </si>
  <si>
    <t>clinics</t>
  </si>
  <si>
    <t>center</t>
  </si>
  <si>
    <t>Sub health</t>
  </si>
  <si>
    <t>health</t>
  </si>
  <si>
    <t xml:space="preserve">           2) Excluding military hospitals</t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</si>
  <si>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(2-2)</t>
    </r>
  </si>
  <si>
    <t>Source : Public Health Clinic</t>
  </si>
  <si>
    <t xml:space="preserve">Note : 1) Excluding ‘Health clinics’ through ‘Primary health care post'  </t>
  </si>
  <si>
    <t xml:space="preserve">           3) Including mental, tuberculosis, and leprosy hospitals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</si>
  <si>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</si>
  <si>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</si>
  <si>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</si>
  <si>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Note : 1) Excluding ‘Health clinics’ through ‘Primary health care post'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</si>
  <si>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보건의료원이하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</si>
  <si>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t xml:space="preserve">       2) </t>
    </r>
    <r>
      <rPr>
        <sz val="9"/>
        <rFont val="바탕"/>
        <family val="1"/>
      </rPr>
      <t>군인병원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 </t>
    </r>
  </si>
  <si>
    <r>
      <t xml:space="preserve">       3) </t>
    </r>
    <r>
      <rPr>
        <sz val="9"/>
        <rFont val="바탕"/>
        <family val="1"/>
      </rPr>
      <t>정신병원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결핵병원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나병원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</si>
  <si>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Year
Eup </t>
    </r>
    <r>
      <rPr>
        <sz val="11"/>
        <color indexed="8"/>
        <rFont val="바탕"/>
        <family val="1"/>
      </rPr>
      <t>＆</t>
    </r>
    <r>
      <rPr>
        <sz val="11"/>
        <color indexed="8"/>
        <rFont val="Times New Roman"/>
        <family val="1"/>
      </rPr>
      <t xml:space="preserve"> Myeon 
&amp; Dong </t>
    </r>
  </si>
  <si>
    <r>
      <rPr>
        <sz val="11"/>
        <color indexed="8"/>
        <rFont val="바탕"/>
        <family val="1"/>
      </rPr>
      <t>치과의사</t>
    </r>
  </si>
  <si>
    <r>
      <rPr>
        <sz val="11"/>
        <color indexed="8"/>
        <rFont val="바탕"/>
        <family val="1"/>
      </rPr>
      <t>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</si>
  <si>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</si>
  <si>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사</t>
    </r>
  </si>
  <si>
    <r>
      <rPr>
        <sz val="11"/>
        <color indexed="8"/>
        <rFont val="바탕"/>
        <family val="1"/>
      </rPr>
      <t>간호조무사</t>
    </r>
  </si>
  <si>
    <r>
      <rPr>
        <sz val="11"/>
        <color indexed="8"/>
        <rFont val="바탕"/>
        <family val="1"/>
      </rPr>
      <t>의료기사</t>
    </r>
  </si>
  <si>
    <r>
      <rPr>
        <sz val="11"/>
        <color indexed="8"/>
        <rFont val="바탕"/>
        <family val="1"/>
      </rPr>
      <t>의무기록사</t>
    </r>
  </si>
  <si>
    <t>Oriental medical doctors</t>
  </si>
  <si>
    <t>Dentists</t>
  </si>
  <si>
    <t>Nursing
aides</t>
  </si>
  <si>
    <t>Medical
technicians</t>
  </si>
  <si>
    <t>Medical 
records
officers</t>
  </si>
  <si>
    <t>Year
Eup, Myeon
&amp; Dong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</si>
  <si>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</si>
  <si>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</si>
  <si>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t>Note : ‘Medical Institutions’ as stipulated in Article 3 of the Medical Service Act (excluding health centers)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</si>
  <si>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</si>
  <si>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</si>
  <si>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Physicians</t>
    </r>
  </si>
  <si>
    <r>
      <rPr>
        <sz val="11"/>
        <color indexed="8"/>
        <rFont val="바탕"/>
        <family val="1"/>
      </rPr>
      <t>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사</t>
    </r>
    <r>
      <rPr>
        <vertAlign val="superscript"/>
        <sz val="11"/>
        <color indexed="8"/>
        <rFont val="Times New Roman"/>
        <family val="1"/>
      </rPr>
      <t xml:space="preserve"> 1)</t>
    </r>
  </si>
  <si>
    <r>
      <rPr>
        <sz val="11"/>
        <color indexed="8"/>
        <rFont val="바탕"/>
        <family val="1"/>
      </rPr>
      <t>상근의사</t>
    </r>
  </si>
  <si>
    <r>
      <rPr>
        <sz val="11"/>
        <color indexed="8"/>
        <rFont val="바탕"/>
        <family val="1"/>
      </rPr>
      <t>비상근의사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</si>
  <si>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의료법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 xml:space="preserve"> 3</t>
    </r>
    <r>
      <rPr>
        <sz val="9"/>
        <rFont val="바탕"/>
        <family val="1"/>
      </rPr>
      <t>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의료기관</t>
    </r>
    <r>
      <rPr>
        <sz val="9"/>
        <rFont val="Times New Roman"/>
        <family val="1"/>
      </rPr>
      <t>(</t>
    </r>
    <r>
      <rPr>
        <sz val="9"/>
        <rFont val="바탕"/>
        <family val="1"/>
      </rPr>
      <t>보건소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>)</t>
    </r>
  </si>
  <si>
    <r>
      <t xml:space="preserve">       1) </t>
    </r>
    <r>
      <rPr>
        <sz val="9"/>
        <rFont val="바탕"/>
        <family val="1"/>
      </rPr>
      <t>개인약국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약사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</si>
  <si>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t>Physicians</t>
  </si>
  <si>
    <t>Directors</t>
  </si>
  <si>
    <t>Dental officers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</si>
  <si>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</si>
  <si>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</si>
  <si>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Note : Based on employment quotas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</si>
  <si>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</si>
  <si>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정원기준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</si>
  <si>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</si>
  <si>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1"/>
        <color indexed="8"/>
        <rFont val="굴림"/>
        <family val="3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</si>
  <si>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</si>
  <si>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Oriental medical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</si>
  <si>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OMDs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</si>
  <si>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</si>
  <si>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</si>
  <si>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</si>
  <si>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</si>
  <si>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</si>
  <si>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</si>
  <si>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</si>
  <si>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</si>
  <si>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</si>
  <si>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</si>
  <si>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</si>
  <si>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
Physicians</t>
    </r>
  </si>
  <si>
    <r>
      <rPr>
        <sz val="11"/>
        <color indexed="8"/>
        <rFont val="굴림"/>
        <family val="3"/>
      </rPr>
      <t>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상
병리사</t>
    </r>
    <r>
      <rPr>
        <sz val="11"/>
        <color indexed="8"/>
        <rFont val="Times New Roman"/>
        <family val="1"/>
      </rPr>
      <t xml:space="preserve"> 
Clinical pathologists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</si>
  <si>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</si>
  <si>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</si>
  <si>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</si>
  <si>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</si>
  <si>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</si>
  <si>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</si>
  <si>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</si>
  <si>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</si>
  <si>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</si>
  <si>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</si>
  <si>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</si>
  <si>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OMDs</t>
    </r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</si>
  <si>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cists</t>
    </r>
  </si>
  <si>
    <r>
      <rPr>
        <sz val="11"/>
        <color indexed="8"/>
        <rFont val="굴림"/>
        <family val="3"/>
      </rPr>
      <t xml:space="preserve">
행정직
</t>
    </r>
    <r>
      <rPr>
        <sz val="11"/>
        <color indexed="8"/>
        <rFont val="Times New Roman"/>
        <family val="1"/>
      </rPr>
      <t>Public Administrators</t>
    </r>
  </si>
  <si>
    <r>
      <rPr>
        <sz val="11"/>
        <color indexed="8"/>
        <rFont val="굴림"/>
        <family val="3"/>
      </rPr>
      <t>치과의사</t>
    </r>
    <r>
      <rPr>
        <sz val="11"/>
        <color indexed="8"/>
        <rFont val="Times New Roman"/>
        <family val="1"/>
      </rPr>
      <t xml:space="preserve"> 
Dentists</t>
    </r>
  </si>
  <si>
    <t>2. Medical and Paramedical Personnel in Medical Institutions</t>
  </si>
  <si>
    <t>3. Personnel in Health Centers</t>
  </si>
  <si>
    <t>4. Personnel in Sub-Health Centers and Primary Health Care Posts</t>
  </si>
  <si>
    <r>
      <t xml:space="preserve">4. </t>
    </r>
    <r>
      <rPr>
        <b/>
        <sz val="18"/>
        <rFont val="바탕"/>
        <family val="1"/>
      </rPr>
      <t>보건지소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보건진료소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인력</t>
    </r>
  </si>
  <si>
    <r>
      <t xml:space="preserve">
</t>
    </r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 xml:space="preserve">Nurses
</t>
    </r>
  </si>
  <si>
    <r>
      <t xml:space="preserve">
</t>
    </r>
    <r>
      <rPr>
        <sz val="11"/>
        <color indexed="8"/>
        <rFont val="굴림"/>
        <family val="3"/>
      </rPr>
      <t xml:space="preserve">행정직
</t>
    </r>
    <r>
      <rPr>
        <sz val="11"/>
        <color indexed="8"/>
        <rFont val="Times New Roman"/>
        <family val="1"/>
      </rPr>
      <t>Public Administrators</t>
    </r>
  </si>
  <si>
    <r>
      <t xml:space="preserve">
</t>
    </r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 xml:space="preserve">Others
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</si>
  <si>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 xml:space="preserve">Medical officers
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</si>
  <si>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</si>
  <si>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중
보건의
</t>
    </r>
    <r>
      <rPr>
        <sz val="11"/>
        <color indexed="8"/>
        <rFont val="Times New Roman"/>
        <family val="1"/>
      </rPr>
      <t>Public health dentist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</si>
  <si>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</si>
  <si>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</si>
  <si>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</si>
  <si>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     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면허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자격종별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분류에서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</si>
  <si>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</si>
  <si>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</si>
  <si>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</si>
  <si>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한약도매상</t>
    </r>
  </si>
  <si>
    <r>
      <rPr>
        <sz val="11"/>
        <color indexed="8"/>
        <rFont val="바탕"/>
        <family val="1"/>
      </rPr>
      <t>도매상</t>
    </r>
  </si>
  <si>
    <r>
      <rPr>
        <sz val="11"/>
        <color indexed="8"/>
        <rFont val="바탕"/>
        <family val="1"/>
      </rPr>
      <t>임대업</t>
    </r>
  </si>
  <si>
    <t>5. Manufacturers and Dealers of Drugs, Medical Devices, Cosmetics, Etc.</t>
  </si>
  <si>
    <t>Medical
devices</t>
  </si>
  <si>
    <t>Dispensary
of Oriental
medicine</t>
  </si>
  <si>
    <t xml:space="preserve">Dealers of restricted drugs </t>
  </si>
  <si>
    <t>Medical device sales</t>
  </si>
  <si>
    <t>Medical device leasing</t>
  </si>
  <si>
    <t>Medical device repairers</t>
  </si>
  <si>
    <r>
      <rPr>
        <sz val="11"/>
        <color indexed="8"/>
        <rFont val="바탕"/>
        <family val="1"/>
      </rPr>
      <t>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manufactures</t>
    </r>
  </si>
  <si>
    <r>
      <rPr>
        <sz val="11"/>
        <color indexed="8"/>
        <rFont val="바탕"/>
        <family val="1"/>
      </rPr>
      <t>의료기기</t>
    </r>
  </si>
  <si>
    <r>
      <rPr>
        <sz val="11"/>
        <color indexed="8"/>
        <rFont val="바탕"/>
        <family val="1"/>
      </rPr>
      <t>의약외품</t>
    </r>
  </si>
  <si>
    <r>
      <rPr>
        <sz val="11"/>
        <color indexed="8"/>
        <rFont val="바탕"/>
        <family val="1"/>
      </rPr>
      <t>수리업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</si>
  <si>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</si>
  <si>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6. Food Establishments(2-1)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</si>
  <si>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</si>
  <si>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건강관련식품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전문업체</t>
    </r>
  </si>
  <si>
    <r>
      <rPr>
        <sz val="11"/>
        <color indexed="8"/>
        <rFont val="바탕"/>
        <family val="1"/>
      </rPr>
      <t>식품제조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가공업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</si>
  <si>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운반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판매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기타업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</si>
  <si>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건강기능식품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수입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판매업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</si>
  <si>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</si>
  <si>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건강기능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</si>
  <si>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</si>
  <si>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식품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</si>
  <si>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</si>
  <si>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t xml:space="preserve">6. </t>
    </r>
    <r>
      <rPr>
        <b/>
        <sz val="18"/>
        <rFont val="바탕"/>
        <family val="1"/>
      </rPr>
      <t>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소</t>
    </r>
    <r>
      <rPr>
        <b/>
        <sz val="18"/>
        <rFont val="Times New Roman"/>
        <family val="1"/>
      </rPr>
      <t>(2-1)</t>
    </r>
  </si>
  <si>
    <r>
      <rPr>
        <sz val="11"/>
        <color indexed="8"/>
        <rFont val="바탕"/>
        <family val="1"/>
      </rPr>
      <t>유흥주점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</si>
  <si>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</si>
  <si>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</si>
  <si>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>Food service</t>
  </si>
  <si>
    <t>karaoke bars</t>
  </si>
  <si>
    <r>
      <rPr>
        <sz val="11"/>
        <color indexed="8"/>
        <rFont val="바탕"/>
        <family val="1"/>
      </rPr>
      <t>식품위생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관련업체</t>
    </r>
    <r>
      <rPr>
        <sz val="11"/>
        <color indexed="8"/>
        <rFont val="Times New Roman"/>
        <family val="1"/>
      </rPr>
      <t xml:space="preserve">          Food Establishments </t>
    </r>
  </si>
  <si>
    <t xml:space="preserve">Food manufacturing &amp; Processing </t>
  </si>
  <si>
    <t>Grand Total</t>
  </si>
  <si>
    <t>Mass catering
Service</t>
  </si>
  <si>
    <t>Food</t>
  </si>
  <si>
    <t xml:space="preserve"> manufacturing</t>
  </si>
  <si>
    <t>즉석판매제조가공업</t>
  </si>
  <si>
    <t>Improvised food</t>
  </si>
  <si>
    <t>and processing</t>
  </si>
  <si>
    <t>manufacturing</t>
  </si>
  <si>
    <t>Food additives</t>
  </si>
  <si>
    <t xml:space="preserve">manufacturing  </t>
  </si>
  <si>
    <t>Food trans-</t>
  </si>
  <si>
    <t>Food subdivi-</t>
  </si>
  <si>
    <t>sion sales</t>
  </si>
  <si>
    <t xml:space="preserve">Food </t>
  </si>
  <si>
    <t>Storage</t>
  </si>
  <si>
    <t>식품보존업</t>
  </si>
  <si>
    <t>Container·package</t>
  </si>
  <si>
    <t>manufacturing</t>
  </si>
  <si>
    <t>Health functional food establishments</t>
  </si>
  <si>
    <t>Health functional food 
manufacturing·importing·sales</t>
  </si>
  <si>
    <t>6. Food Establishments(2-2)</t>
  </si>
  <si>
    <t>7. Public Sanitary 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</si>
  <si>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'</t>
    </r>
    <r>
      <rPr>
        <sz val="9"/>
        <rFont val="바탕"/>
        <family val="1"/>
      </rPr>
      <t>관광호텔</t>
    </r>
    <r>
      <rPr>
        <sz val="9"/>
        <rFont val="Times New Roman"/>
        <family val="1"/>
      </rPr>
      <t>'</t>
    </r>
    <r>
      <rPr>
        <sz val="9"/>
        <rFont val="바탕"/>
        <family val="1"/>
      </rPr>
      <t>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수치임</t>
    </r>
    <r>
      <rPr>
        <sz val="9"/>
        <rFont val="Times New Roman"/>
        <family val="1"/>
      </rPr>
      <t>.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</si>
  <si>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</si>
  <si>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일반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</si>
  <si>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
</t>
    </r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</si>
  <si>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</si>
  <si>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중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위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생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영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</si>
  <si>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위생처리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세척제</t>
    </r>
    <r>
      <rPr>
        <sz val="11"/>
        <color indexed="8"/>
        <rFont val="Times New Roman"/>
        <family val="1"/>
      </rPr>
      <t xml:space="preserve">, </t>
    </r>
    <r>
      <rPr>
        <sz val="11"/>
        <color indexed="8"/>
        <rFont val="바탕"/>
        <family val="1"/>
      </rPr>
      <t>위생용품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제조업소수
</t>
    </r>
    <r>
      <rPr>
        <sz val="11"/>
        <color indexed="8"/>
        <rFont val="Times New Roman"/>
        <family val="1"/>
      </rPr>
      <t>Sanitary cleaning, soap, detergents, etc. business</t>
    </r>
  </si>
  <si>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</si>
  <si>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박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</si>
  <si>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이용업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</si>
  <si>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</si>
  <si>
    <r>
      <t xml:space="preserve"> 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</si>
  <si>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세척제</t>
    </r>
  </si>
  <si>
    <r>
      <rPr>
        <sz val="11"/>
        <color indexed="8"/>
        <rFont val="바탕"/>
        <family val="1"/>
      </rPr>
      <t>제조업</t>
    </r>
  </si>
  <si>
    <r>
      <rPr>
        <sz val="11"/>
        <color indexed="8"/>
        <rFont val="바탕"/>
        <family val="1"/>
      </rPr>
      <t>피부</t>
    </r>
  </si>
  <si>
    <r>
      <rPr>
        <sz val="11"/>
        <color indexed="8"/>
        <rFont val="바탕"/>
        <family val="1"/>
      </rPr>
      <t>종합</t>
    </r>
  </si>
  <si>
    <r>
      <t xml:space="preserve">8. </t>
    </r>
    <r>
      <rPr>
        <b/>
        <sz val="18"/>
        <rFont val="바탕"/>
        <family val="1"/>
      </rPr>
      <t>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</t>
    </r>
  </si>
  <si>
    <t>8. National Vaccination Coverage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</si>
  <si>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</si>
  <si>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</si>
  <si>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발견환자수</t>
    </r>
    <r>
      <rPr>
        <sz val="11"/>
        <color indexed="8"/>
        <rFont val="Times New Roman"/>
        <family val="1"/>
      </rPr>
      <t xml:space="preserve"> No. of patients discovered</t>
    </r>
  </si>
  <si>
    <t>New
cases</t>
  </si>
  <si>
    <t>Reported cases of tuberculosis in the current year</t>
  </si>
  <si>
    <t>Retreatment after failed treatment</t>
  </si>
  <si>
    <t>Reregistration after recess</t>
  </si>
  <si>
    <t>Unclear results from previous treatment</t>
  </si>
  <si>
    <t>Unclear whether previously treated or not</t>
  </si>
  <si>
    <r>
      <rPr>
        <sz val="11"/>
        <color indexed="8"/>
        <rFont val="바탕"/>
        <family val="1"/>
      </rPr>
      <t>재치료자</t>
    </r>
    <r>
      <rPr>
        <sz val="11"/>
        <color indexed="8"/>
        <rFont val="Times New Roman"/>
        <family val="1"/>
      </rPr>
      <t xml:space="preserve">  Retreatment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</si>
  <si>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(2-1)</t>
    </r>
  </si>
  <si>
    <r>
      <t xml:space="preserve">11. </t>
    </r>
    <r>
      <rPr>
        <b/>
        <sz val="18"/>
        <rFont val="바탕"/>
        <family val="1"/>
      </rPr>
      <t>결핵환자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>(2-2)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</si>
  <si>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</si>
  <si>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당해연도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등록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신고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바탕"/>
        <family val="1"/>
      </rPr>
      <t>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</si>
  <si>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결핵예방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접종실적</t>
    </r>
  </si>
  <si>
    <r>
      <rPr>
        <sz val="11"/>
        <color indexed="8"/>
        <rFont val="바탕"/>
        <family val="1"/>
      </rPr>
      <t>당해년도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결핵검진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실적</t>
    </r>
  </si>
  <si>
    <r>
      <rPr>
        <sz val="11"/>
        <color indexed="8"/>
        <rFont val="바탕"/>
        <family val="1"/>
      </rPr>
      <t>과거치료
여부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불명확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</si>
  <si>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 Health center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</si>
  <si>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</si>
  <si>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재발자</t>
    </r>
  </si>
  <si>
    <r>
      <rPr>
        <sz val="11"/>
        <color indexed="8"/>
        <rFont val="바탕"/>
        <family val="1"/>
      </rPr>
      <t>실패후
재치료</t>
    </r>
  </si>
  <si>
    <r>
      <rPr>
        <sz val="11"/>
        <color indexed="8"/>
        <rFont val="바탕"/>
        <family val="1"/>
      </rPr>
      <t>중단후
재등록</t>
    </r>
  </si>
  <si>
    <r>
      <rPr>
        <sz val="11"/>
        <color indexed="8"/>
        <rFont val="바탕"/>
        <family val="1"/>
      </rPr>
      <t>이전치료
결과불명확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</si>
  <si>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</si>
  <si>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</si>
  <si>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굴림"/>
        <family val="3"/>
      </rPr>
      <t>남</t>
    </r>
  </si>
  <si>
    <r>
      <rPr>
        <sz val="11"/>
        <color indexed="8"/>
        <rFont val="굴림"/>
        <family val="3"/>
      </rPr>
      <t>여</t>
    </r>
  </si>
  <si>
    <r>
      <rPr>
        <sz val="11"/>
        <color indexed="8"/>
        <rFont val="바탕"/>
        <family val="1"/>
      </rPr>
      <t>미취학
아동</t>
    </r>
  </si>
  <si>
    <r>
      <rPr>
        <sz val="11"/>
        <color indexed="8"/>
        <rFont val="바탕"/>
        <family val="1"/>
      </rPr>
      <t>합계</t>
    </r>
  </si>
  <si>
    <r>
      <rPr>
        <sz val="11"/>
        <color indexed="8"/>
        <rFont val="바탕"/>
        <family val="1"/>
      </rPr>
      <t>요관찰</t>
    </r>
  </si>
  <si>
    <t>Administration of BCG in the current year</t>
  </si>
  <si>
    <t>합계</t>
  </si>
  <si>
    <t>Current year’s administration of TB tests in health centers</t>
  </si>
  <si>
    <r>
      <rPr>
        <sz val="11"/>
        <color indexed="8"/>
        <rFont val="바탕"/>
        <family val="1"/>
      </rPr>
      <t>검사건수</t>
    </r>
    <r>
      <rPr>
        <sz val="11"/>
        <color indexed="8"/>
        <rFont val="Times New Roman"/>
        <family val="1"/>
      </rPr>
      <t xml:space="preserve"> No. of test administration</t>
    </r>
  </si>
  <si>
    <t>X-ray test</t>
  </si>
  <si>
    <r>
      <rPr>
        <sz val="11"/>
        <color indexed="8"/>
        <rFont val="바탕"/>
        <family val="1"/>
      </rPr>
      <t>모자보건관리</t>
    </r>
    <r>
      <rPr>
        <sz val="11"/>
        <color indexed="8"/>
        <rFont val="Times New Roman"/>
        <family val="1"/>
      </rPr>
      <t xml:space="preserve">   Maternal and child health care program</t>
    </r>
  </si>
  <si>
    <t>Registered infant</t>
  </si>
  <si>
    <t>영유아 등록관리</t>
  </si>
  <si>
    <t>임산부 등록관리</t>
  </si>
  <si>
    <t>Registered mother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</si>
  <si>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개수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</si>
  <si>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약국의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처방조제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내원일수는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합계에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제외함</t>
    </r>
    <r>
      <rPr>
        <sz val="9"/>
        <rFont val="Times New Roman"/>
        <family val="1"/>
      </rPr>
      <t>.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</si>
  <si>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「건강보험통계연보」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국민건강보험공단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</si>
  <si>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일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</si>
  <si>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공단부담</t>
    </r>
  </si>
  <si>
    <r>
      <rPr>
        <sz val="11"/>
        <color indexed="8"/>
        <rFont val="바탕"/>
        <family val="1"/>
      </rPr>
      <t>외래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</si>
  <si>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</si>
  <si>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지급건수</t>
    </r>
  </si>
  <si>
    <r>
      <rPr>
        <sz val="11"/>
        <color indexed="8"/>
        <rFont val="바탕"/>
        <family val="1"/>
      </rPr>
      <t>내원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</si>
  <si>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진료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</si>
  <si>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</si>
  <si>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본인부담</t>
    </r>
  </si>
  <si>
    <r>
      <rPr>
        <sz val="11"/>
        <color indexed="8"/>
        <rFont val="바탕"/>
        <family val="1"/>
      </rPr>
      <t>입원</t>
    </r>
  </si>
  <si>
    <t xml:space="preserve">HEALTH AND SOCIAL SECURITY </t>
  </si>
  <si>
    <t>Benefits granted</t>
  </si>
  <si>
    <t>Visit days</t>
  </si>
  <si>
    <r>
      <rPr>
        <sz val="11"/>
        <color indexed="8"/>
        <rFont val="바탕"/>
        <family val="1"/>
      </rPr>
      <t>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비</t>
    </r>
    <r>
      <rPr>
        <sz val="11"/>
        <color indexed="8"/>
        <rFont val="Times New Roman"/>
        <family val="1"/>
      </rPr>
      <t xml:space="preserve">   Medical expenses</t>
    </r>
  </si>
  <si>
    <t>Covered by NHIS</t>
  </si>
  <si>
    <t xml:space="preserve">in rural areas </t>
  </si>
  <si>
    <t>Voluntarily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</si>
  <si>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개소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</si>
  <si>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</si>
  <si>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총가입자수</t>
    </r>
  </si>
  <si>
    <r>
      <rPr>
        <sz val="11"/>
        <color indexed="8"/>
        <rFont val="바탕"/>
        <family val="1"/>
      </rPr>
      <t>사업장가입자</t>
    </r>
  </si>
  <si>
    <r>
      <rPr>
        <sz val="11"/>
        <color indexed="8"/>
        <rFont val="바탕"/>
        <family val="1"/>
      </rPr>
      <t>지역가입자</t>
    </r>
  </si>
  <si>
    <r>
      <rPr>
        <sz val="11"/>
        <color indexed="8"/>
        <rFont val="바탕"/>
        <family val="1"/>
      </rPr>
      <t>임의가입자</t>
    </r>
  </si>
  <si>
    <r>
      <rPr>
        <sz val="11"/>
        <color indexed="8"/>
        <rFont val="바탕"/>
        <family val="1"/>
      </rPr>
      <t>임의계속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</si>
  <si>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</si>
  <si>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</si>
  <si>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</si>
  <si>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</si>
  <si>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</si>
  <si>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t>17. National Pension Insurants by Insurance Type</t>
  </si>
  <si>
    <t>No. of beneficiaries</t>
  </si>
  <si>
    <r>
      <t xml:space="preserve">             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금</t>
    </r>
  </si>
  <si>
    <r>
      <t xml:space="preserve">                  </t>
    </r>
    <r>
      <rPr>
        <sz val="11"/>
        <color indexed="8"/>
        <rFont val="바탕"/>
        <family val="1"/>
      </rPr>
      <t>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금</t>
    </r>
  </si>
  <si>
    <t>Old - age Pension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</si>
  <si>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「국민연금통계연보」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국민연금공단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</si>
  <si>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천원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</si>
  <si>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애
</t>
    </r>
    <r>
      <rPr>
        <sz val="11"/>
        <color indexed="8"/>
        <rFont val="Times New Roman"/>
        <family val="1"/>
      </rPr>
      <t>Disability lump-sum compensation</t>
    </r>
  </si>
  <si>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환
</t>
    </r>
    <r>
      <rPr>
        <sz val="11"/>
        <color indexed="8"/>
        <rFont val="Times New Roman"/>
        <family val="1"/>
      </rPr>
      <t>Lump-sum refund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</si>
  <si>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망
</t>
    </r>
    <r>
      <rPr>
        <sz val="11"/>
        <color indexed="8"/>
        <rFont val="Times New Roman"/>
        <family val="1"/>
      </rPr>
      <t xml:space="preserve">Lump-sum death payment 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</si>
  <si>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(   )</t>
    </r>
    <r>
      <rPr>
        <sz val="9"/>
        <rFont val="바탕"/>
        <family val="1"/>
      </rPr>
      <t>안은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국민연금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가입기간임</t>
    </r>
  </si>
  <si>
    <t>Source : National Pension Service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</si>
  <si>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 </t>
    </r>
    <r>
      <rPr>
        <sz val="10"/>
        <rFont val="바탕"/>
        <family val="1"/>
      </rPr>
      <t>명</t>
    </r>
  </si>
  <si>
    <t>Year
Eup, Myeon
&amp; Dong</t>
  </si>
  <si>
    <t>Senior welfare center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</si>
  <si>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</si>
  <si>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t>Admissions</t>
  </si>
  <si>
    <t>Capacity</t>
  </si>
  <si>
    <t xml:space="preserve">Users </t>
  </si>
  <si>
    <r>
      <rPr>
        <sz val="11"/>
        <color indexed="8"/>
        <rFont val="바탕"/>
        <family val="1"/>
      </rPr>
      <t xml:space="preserve">노인요양시설
</t>
    </r>
    <r>
      <rPr>
        <sz val="11"/>
        <color indexed="8"/>
        <rFont val="Times New Roman"/>
        <family val="1"/>
      </rPr>
      <t>Care facilities for the elderly</t>
    </r>
  </si>
  <si>
    <r>
      <rPr>
        <sz val="11"/>
        <color indexed="8"/>
        <rFont val="바탕"/>
        <family val="1"/>
      </rPr>
      <t xml:space="preserve">노인요양공동생활가정
</t>
    </r>
    <r>
      <rPr>
        <sz val="11"/>
        <color indexed="8"/>
        <rFont val="Times New Roman"/>
        <family val="1"/>
      </rPr>
      <t>Common residential household for the care of the elderly</t>
    </r>
  </si>
  <si>
    <r>
      <rPr>
        <sz val="11"/>
        <rFont val="바탕"/>
        <family val="1"/>
      </rPr>
      <t>성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</si>
  <si>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</si>
  <si>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이용인원
</t>
    </r>
    <r>
      <rPr>
        <sz val="11"/>
        <rFont val="Times New Roman"/>
        <family val="1"/>
      </rPr>
      <t>Admissions</t>
    </r>
  </si>
  <si>
    <r>
      <rPr>
        <sz val="11"/>
        <rFont val="바탕"/>
        <family val="1"/>
      </rPr>
      <t xml:space="preserve">정원
</t>
    </r>
    <r>
      <rPr>
        <sz val="11"/>
        <rFont val="Times New Roman"/>
        <family val="1"/>
      </rPr>
      <t>Capacity</t>
    </r>
  </si>
  <si>
    <r>
      <rPr>
        <sz val="11"/>
        <rFont val="바탕"/>
        <family val="1"/>
      </rPr>
      <t xml:space="preserve">현원
</t>
    </r>
    <r>
      <rPr>
        <sz val="11"/>
        <rFont val="Times New Roman"/>
        <family val="1"/>
      </rPr>
      <t>Users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</si>
  <si>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</si>
  <si>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북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</si>
  <si>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소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</si>
  <si>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청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라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</si>
  <si>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1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</si>
  <si>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2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</si>
  <si>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</si>
  <si>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계</t>
    </r>
    <r>
      <rPr>
        <sz val="11"/>
        <rFont val="Times New Roman"/>
        <family val="1"/>
      </rPr>
      <t xml:space="preserve">       Total</t>
    </r>
  </si>
  <si>
    <r>
      <rPr>
        <sz val="11"/>
        <rFont val="바탕"/>
        <family val="1"/>
      </rPr>
      <t>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</si>
  <si>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남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포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</si>
  <si>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미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</si>
  <si>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3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</si>
  <si>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>대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천</t>
    </r>
    <r>
      <rPr>
        <sz val="11"/>
        <rFont val="Times New Roman"/>
        <family val="1"/>
      </rPr>
      <t xml:space="preserve"> 5 </t>
    </r>
    <r>
      <rPr>
        <sz val="11"/>
        <rFont val="바탕"/>
        <family val="1"/>
      </rPr>
      <t>동</t>
    </r>
  </si>
  <si>
    <r>
      <rPr>
        <sz val="11"/>
        <rFont val="바탕"/>
        <family val="1"/>
      </rPr>
      <t xml:space="preserve">종사자수
</t>
    </r>
    <r>
      <rPr>
        <sz val="11"/>
        <rFont val="Times New Roman"/>
        <family val="1"/>
      </rPr>
      <t>Workers</t>
    </r>
  </si>
  <si>
    <r>
      <rPr>
        <sz val="11"/>
        <rFont val="바탕"/>
        <family val="1"/>
      </rPr>
      <t xml:space="preserve">방문요양서비스
</t>
    </r>
    <r>
      <rPr>
        <sz val="11"/>
        <rFont val="Times New Roman"/>
        <family val="1"/>
      </rPr>
      <t>Home-visit care</t>
    </r>
  </si>
  <si>
    <r>
      <rPr>
        <sz val="11"/>
        <rFont val="바탕"/>
        <family val="1"/>
      </rPr>
      <t>주</t>
    </r>
    <r>
      <rPr>
        <sz val="11"/>
        <rFont val="Times New Roman"/>
        <family val="1"/>
      </rPr>
      <t>.</t>
    </r>
    <r>
      <rPr>
        <sz val="11"/>
        <rFont val="바탕"/>
        <family val="1"/>
      </rPr>
      <t xml:space="preserve">야간보호시설
</t>
    </r>
    <r>
      <rPr>
        <sz val="11"/>
        <rFont val="Times New Roman"/>
        <family val="1"/>
      </rPr>
      <t>Day and night care</t>
    </r>
  </si>
  <si>
    <r>
      <rPr>
        <sz val="11"/>
        <rFont val="바탕"/>
        <family val="1"/>
      </rPr>
      <t xml:space="preserve">단기보호서비스
</t>
    </r>
    <r>
      <rPr>
        <sz val="11"/>
        <rFont val="Times New Roman"/>
        <family val="1"/>
      </rPr>
      <t>Short-term care respite</t>
    </r>
  </si>
  <si>
    <r>
      <rPr>
        <sz val="11"/>
        <rFont val="바탕"/>
        <family val="1"/>
      </rPr>
      <t xml:space="preserve">방문목욕서비스
</t>
    </r>
    <r>
      <rPr>
        <sz val="11"/>
        <rFont val="Times New Roman"/>
        <family val="1"/>
      </rPr>
      <t>Home-visit bathing</t>
    </r>
  </si>
  <si>
    <r>
      <rPr>
        <sz val="11"/>
        <rFont val="바탕"/>
        <family val="1"/>
      </rPr>
      <t xml:space="preserve">재가지원서비스
</t>
    </r>
    <r>
      <rPr>
        <sz val="11"/>
        <rFont val="Times New Roman"/>
        <family val="1"/>
      </rPr>
      <t xml:space="preserve"> Community care supporting service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</si>
  <si>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개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</si>
  <si>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1"/>
        <color indexed="8"/>
        <rFont val="바탕"/>
        <family val="1"/>
      </rPr>
      <t xml:space="preserve">소계
</t>
    </r>
    <r>
      <rPr>
        <sz val="11"/>
        <color indexed="8"/>
        <rFont val="Times New Roman"/>
        <family val="1"/>
      </rPr>
      <t>Sub_Total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</si>
  <si>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</si>
  <si>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수급자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</si>
  <si>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일반수급자
</t>
    </r>
    <r>
      <rPr>
        <sz val="11"/>
        <color indexed="8"/>
        <rFont val="Times New Roman"/>
        <family val="1"/>
      </rPr>
      <t>General recipients</t>
    </r>
  </si>
  <si>
    <r>
      <rPr>
        <sz val="11"/>
        <color indexed="8"/>
        <rFont val="바탕"/>
        <family val="1"/>
      </rPr>
      <t>특례수급자</t>
    </r>
    <r>
      <rPr>
        <sz val="11"/>
        <color indexed="8"/>
        <rFont val="Times New Roman"/>
        <family val="1"/>
      </rPr>
      <t xml:space="preserve"> Special recipients</t>
    </r>
  </si>
  <si>
    <r>
      <rPr>
        <sz val="11"/>
        <color indexed="8"/>
        <rFont val="바탕"/>
        <family val="1"/>
      </rPr>
      <t xml:space="preserve">시설수급자
</t>
    </r>
    <r>
      <rPr>
        <sz val="11"/>
        <color indexed="8"/>
        <rFont val="Times New Roman"/>
        <family val="1"/>
      </rPr>
      <t>Institutionalized recipients</t>
    </r>
  </si>
  <si>
    <r>
      <rPr>
        <sz val="11"/>
        <color indexed="8"/>
        <rFont val="바탕"/>
        <family val="1"/>
      </rPr>
      <t>시설수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</si>
  <si>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</si>
  <si>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</si>
  <si>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</si>
  <si>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</si>
  <si>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</si>
  <si>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</si>
  <si>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</si>
  <si>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</si>
  <si>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t>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</si>
  <si>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</t>
    </r>
    <r>
      <rPr>
        <sz val="9"/>
        <rFont val="바탕"/>
        <family val="1"/>
      </rPr>
      <t>가구는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  <r>
      <rPr>
        <sz val="9"/>
        <rFont val="Times New Roman"/>
        <family val="1"/>
      </rPr>
      <t xml:space="preserve">.          2) </t>
    </r>
    <r>
      <rPr>
        <sz val="9"/>
        <rFont val="바탕"/>
        <family val="1"/>
      </rPr>
      <t>인원은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시설보호의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</si>
  <si>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t>Source : Residents Life Aid Dep.</t>
  </si>
  <si>
    <t xml:space="preserve">Note : 1) Asset disregards for applicants        2) Asset disregards for extended family members </t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</si>
  <si>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구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</si>
  <si>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</si>
  <si>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</si>
  <si>
    <t>시설수</t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</si>
  <si>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</si>
  <si>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원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Times New Roman"/>
        <family val="1"/>
      </rPr>
      <t xml:space="preserve"> </t>
    </r>
  </si>
  <si>
    <t>HEALTH AND SOCIAL SECURITY</t>
  </si>
  <si>
    <t>Unit : person, %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</si>
  <si>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</si>
  <si>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</t>
    </r>
  </si>
  <si>
    <r>
      <t>통합상담</t>
    </r>
    <r>
      <rPr>
        <vertAlign val="superscript"/>
        <sz val="11"/>
        <color indexed="8"/>
        <rFont val="바탕"/>
        <family val="1"/>
      </rPr>
      <t>1)</t>
    </r>
  </si>
  <si>
    <r>
      <rPr>
        <sz val="11"/>
        <color indexed="8"/>
        <rFont val="바탕"/>
        <family val="1"/>
      </rPr>
      <t>성폭력</t>
    </r>
  </si>
  <si>
    <r>
      <rPr>
        <sz val="11"/>
        <color indexed="8"/>
        <rFont val="바탕"/>
        <family val="1"/>
      </rPr>
      <t>성매매피해</t>
    </r>
  </si>
  <si>
    <r>
      <rPr>
        <sz val="11"/>
        <color indexed="8"/>
        <rFont val="바탕"/>
        <family val="1"/>
      </rPr>
      <t>상담소개소</t>
    </r>
  </si>
  <si>
    <r>
      <rPr>
        <sz val="11"/>
        <color indexed="8"/>
        <rFont val="바탕"/>
        <family val="1"/>
      </rPr>
      <t>상담건수</t>
    </r>
  </si>
  <si>
    <r>
      <rPr>
        <sz val="11"/>
        <color indexed="8"/>
        <rFont val="바탕"/>
        <family val="1"/>
      </rPr>
      <t>의료지원</t>
    </r>
  </si>
  <si>
    <r>
      <rPr>
        <sz val="11"/>
        <color indexed="8"/>
        <rFont val="바탕"/>
        <family val="1"/>
      </rPr>
      <t>시설입소연계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</si>
  <si>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</si>
  <si>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피해자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지원내역</t>
    </r>
    <r>
      <rPr>
        <sz val="11"/>
        <color indexed="8"/>
        <rFont val="Times New Roman"/>
        <family val="1"/>
      </rPr>
      <t xml:space="preserve">       Counseling Follow-ups</t>
    </r>
  </si>
  <si>
    <r>
      <rPr>
        <sz val="11"/>
        <color indexed="8"/>
        <rFont val="바탕"/>
        <family val="1"/>
      </rPr>
      <t>심리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바탕"/>
        <family val="1"/>
      </rPr>
      <t>정서적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지원</t>
    </r>
  </si>
  <si>
    <r>
      <rPr>
        <sz val="11"/>
        <color indexed="8"/>
        <rFont val="바탕"/>
        <family val="1"/>
      </rPr>
      <t>수사</t>
    </r>
    <r>
      <rPr>
        <sz val="11"/>
        <color indexed="8"/>
        <rFont val="Times New Roman"/>
        <family val="1"/>
      </rPr>
      <t xml:space="preserve">. </t>
    </r>
    <r>
      <rPr>
        <sz val="11"/>
        <color indexed="8"/>
        <rFont val="바탕"/>
        <family val="1"/>
      </rPr>
      <t>법적지원</t>
    </r>
  </si>
  <si>
    <t>30. Children Welfare Facilities</t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</si>
  <si>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</si>
  <si>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9"/>
        <color indexed="8"/>
        <rFont val="바탕"/>
        <family val="1"/>
      </rPr>
      <t>양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육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시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 xml:space="preserve">설
</t>
    </r>
    <r>
      <rPr>
        <sz val="9"/>
        <color indexed="8"/>
        <rFont val="Times New Roman"/>
        <family val="1"/>
      </rPr>
      <t>Children bringing up facilities</t>
    </r>
  </si>
  <si>
    <r>
      <rPr>
        <sz val="9"/>
        <color indexed="8"/>
        <rFont val="바탕"/>
        <family val="1"/>
      </rPr>
      <t>연</t>
    </r>
    <r>
      <rPr>
        <sz val="9"/>
        <color indexed="8"/>
        <rFont val="Times New Roman"/>
        <family val="1"/>
      </rPr>
      <t xml:space="preserve">    </t>
    </r>
    <r>
      <rPr>
        <sz val="9"/>
        <color indexed="8"/>
        <rFont val="바탕"/>
        <family val="1"/>
      </rPr>
      <t>별</t>
    </r>
  </si>
  <si>
    <r>
      <rPr>
        <sz val="9"/>
        <color indexed="8"/>
        <rFont val="바탕"/>
        <family val="1"/>
      </rPr>
      <t>합</t>
    </r>
    <r>
      <rPr>
        <sz val="9"/>
        <color indexed="8"/>
        <rFont val="Times New Roman"/>
        <family val="1"/>
      </rPr>
      <t xml:space="preserve">     </t>
    </r>
    <r>
      <rPr>
        <sz val="9"/>
        <color indexed="8"/>
        <rFont val="바탕"/>
        <family val="1"/>
      </rPr>
      <t xml:space="preserve">계
</t>
    </r>
    <r>
      <rPr>
        <sz val="9"/>
        <color indexed="8"/>
        <rFont val="Times New Roman"/>
        <family val="1"/>
      </rPr>
      <t>Total</t>
    </r>
  </si>
  <si>
    <r>
      <rPr>
        <sz val="9"/>
        <color indexed="8"/>
        <rFont val="바탕"/>
        <family val="1"/>
      </rPr>
      <t xml:space="preserve">자립지원시설
</t>
    </r>
    <r>
      <rPr>
        <sz val="9"/>
        <color indexed="8"/>
        <rFont val="Times New Roman"/>
        <family val="1"/>
      </rPr>
      <t>Self independence assistance facilities</t>
    </r>
  </si>
  <si>
    <r>
      <rPr>
        <sz val="9"/>
        <color indexed="8"/>
        <rFont val="바탕"/>
        <family val="1"/>
      </rPr>
      <t xml:space="preserve">보호치료시설
</t>
    </r>
    <r>
      <rPr>
        <sz val="9"/>
        <color indexed="8"/>
        <rFont val="Times New Roman"/>
        <family val="1"/>
      </rPr>
      <t>Child care treatment facilities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</si>
  <si>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</si>
  <si>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8"/>
        <color indexed="8"/>
        <rFont val="바탕"/>
        <family val="1"/>
      </rPr>
      <t xml:space="preserve">연말현재
생활인원
</t>
    </r>
    <r>
      <rPr>
        <sz val="8"/>
        <color indexed="8"/>
        <rFont val="Times New Roman"/>
        <family val="1"/>
      </rPr>
      <t>No. of
inmates
as of
year-end</t>
    </r>
  </si>
  <si>
    <r>
      <rPr>
        <sz val="8"/>
        <color indexed="8"/>
        <rFont val="바탕"/>
        <family val="1"/>
      </rPr>
      <t xml:space="preserve">입소자
</t>
    </r>
    <r>
      <rPr>
        <sz val="8"/>
        <color indexed="8"/>
        <rFont val="Times New Roman"/>
        <family val="1"/>
      </rPr>
      <t>Admissions</t>
    </r>
  </si>
  <si>
    <r>
      <rPr>
        <sz val="8"/>
        <color indexed="8"/>
        <rFont val="바탕"/>
        <family val="1"/>
      </rPr>
      <t xml:space="preserve">퇴소자
</t>
    </r>
    <r>
      <rPr>
        <sz val="8"/>
        <color indexed="8"/>
        <rFont val="Times New Roman"/>
        <family val="1"/>
      </rPr>
      <t>Discharges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</si>
  <si>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</si>
  <si>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t xml:space="preserve">Admissions </t>
  </si>
  <si>
    <t>Discharges</t>
  </si>
  <si>
    <t>31.Institutions for the Disabled and Their Inmates</t>
  </si>
  <si>
    <t>Deaths</t>
  </si>
  <si>
    <r>
      <t xml:space="preserve">31. </t>
    </r>
    <r>
      <rPr>
        <b/>
        <sz val="18"/>
        <rFont val="바탕"/>
        <family val="1"/>
      </rPr>
      <t>장애인복지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생활시설</t>
    </r>
  </si>
  <si>
    <t>청각
언어</t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</si>
  <si>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</si>
  <si>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</si>
  <si>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</si>
  <si>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굴림"/>
        <family val="3"/>
      </rPr>
      <t>소장</t>
    </r>
  </si>
  <si>
    <r>
      <rPr>
        <sz val="11"/>
        <color indexed="8"/>
        <rFont val="굴림"/>
        <family val="3"/>
      </rPr>
      <t>의사</t>
    </r>
  </si>
  <si>
    <r>
      <rPr>
        <sz val="11"/>
        <color indexed="8"/>
        <rFont val="굴림"/>
        <family val="3"/>
      </rPr>
      <t>치과의사</t>
    </r>
  </si>
  <si>
    <r>
      <rPr>
        <sz val="11"/>
        <color indexed="8"/>
        <rFont val="굴림"/>
        <family val="3"/>
      </rPr>
      <t>한의사</t>
    </r>
  </si>
  <si>
    <r>
      <rPr>
        <sz val="11"/>
        <color indexed="8"/>
        <rFont val="굴림"/>
        <family val="3"/>
      </rPr>
      <t xml:space="preserve">간호사
</t>
    </r>
    <r>
      <rPr>
        <sz val="11"/>
        <color indexed="8"/>
        <rFont val="Times New Roman"/>
        <family val="1"/>
      </rPr>
      <t>Nurses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</si>
  <si>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사</t>
    </r>
  </si>
  <si>
    <r>
      <t xml:space="preserve">
</t>
    </r>
    <r>
      <rPr>
        <sz val="11"/>
        <color indexed="8"/>
        <rFont val="굴림"/>
        <family val="3"/>
      </rPr>
      <t>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호
조무사
</t>
    </r>
    <r>
      <rPr>
        <sz val="11"/>
        <color indexed="8"/>
        <rFont val="Times New Roman"/>
        <family val="1"/>
      </rPr>
      <t xml:space="preserve">Nursing
aides
</t>
    </r>
  </si>
  <si>
    <r>
      <rPr>
        <sz val="11"/>
        <color indexed="8"/>
        <rFont val="굴림"/>
        <family val="3"/>
      </rPr>
      <t xml:space="preserve">기능직등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</si>
  <si>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굴림"/>
        <family val="3"/>
      </rPr>
      <t xml:space="preserve">의무직
</t>
    </r>
    <r>
      <rPr>
        <sz val="11"/>
        <color indexed="8"/>
        <rFont val="Times New Roman"/>
        <family val="1"/>
      </rPr>
      <t>Medical officers</t>
    </r>
  </si>
  <si>
    <r>
      <rPr>
        <sz val="11"/>
        <color indexed="8"/>
        <rFont val="굴림"/>
        <family val="3"/>
      </rPr>
      <t xml:space="preserve">공중
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</si>
  <si>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>치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>과
위생사</t>
    </r>
    <r>
      <rPr>
        <sz val="11"/>
        <color indexed="8"/>
        <rFont val="Times New Roman"/>
        <family val="1"/>
      </rPr>
      <t xml:space="preserve">
 Dental hygienists </t>
    </r>
  </si>
  <si>
    <r>
      <rPr>
        <sz val="11"/>
        <color indexed="8"/>
        <rFont val="굴림"/>
        <family val="3"/>
      </rPr>
      <t>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굴림"/>
        <family val="3"/>
      </rPr>
      <t xml:space="preserve">리
치료사
</t>
    </r>
    <r>
      <rPr>
        <sz val="11"/>
        <color indexed="8"/>
        <rFont val="Times New Roman"/>
        <family val="1"/>
      </rPr>
      <t>Physical therapists</t>
    </r>
  </si>
  <si>
    <r>
      <t xml:space="preserve">12. </t>
    </r>
    <r>
      <rPr>
        <sz val="8"/>
        <rFont val="굴림"/>
        <family val="3"/>
      </rPr>
      <t>보건 및 사회보장</t>
    </r>
  </si>
  <si>
    <r>
      <t>10.</t>
    </r>
    <r>
      <rPr>
        <b/>
        <sz val="18"/>
        <rFont val="바탕"/>
        <family val="1"/>
      </rPr>
      <t>한센사업대상자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</si>
  <si>
    <t>10.  Status of Hansen Disease patients benefitted from public health center project centers by city</t>
  </si>
  <si>
    <t>양성</t>
  </si>
  <si>
    <t>성   별</t>
  </si>
  <si>
    <t>Sex</t>
  </si>
  <si>
    <t>Area of</t>
  </si>
  <si>
    <t xml:space="preserve">Area of </t>
  </si>
  <si>
    <t>Positive</t>
  </si>
  <si>
    <t xml:space="preserve">New </t>
  </si>
  <si>
    <t>new</t>
  </si>
  <si>
    <t>Settlement</t>
  </si>
  <si>
    <t>Lepros-</t>
  </si>
  <si>
    <t>Cases for</t>
  </si>
  <si>
    <t>cases under of</t>
  </si>
  <si>
    <t xml:space="preserve"> residence</t>
  </si>
  <si>
    <t>service</t>
  </si>
  <si>
    <t>case</t>
  </si>
  <si>
    <t>beneficiaries</t>
  </si>
  <si>
    <t>patients</t>
  </si>
  <si>
    <t>Death</t>
  </si>
  <si>
    <t>Domicle</t>
  </si>
  <si>
    <t>village</t>
  </si>
  <si>
    <t>arium</t>
  </si>
  <si>
    <t>Chemo-Therapy</t>
  </si>
  <si>
    <t>Hansen service</t>
  </si>
  <si>
    <t>Cases for
Suveillance</t>
  </si>
  <si>
    <t>Ungcheon-eup</t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</si>
  <si>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</si>
  <si>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한센사업대상자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관리사항</t>
    </r>
    <r>
      <rPr>
        <sz val="11"/>
        <color indexed="8"/>
        <rFont val="Times New Roman"/>
        <family val="1"/>
      </rPr>
      <t xml:space="preserve"> Registered patients under control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</si>
  <si>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 No.of patients registered at year-end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</si>
  <si>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</si>
  <si>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한센사업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</si>
  <si>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바탕"/>
        <family val="1"/>
      </rPr>
      <t>사망자</t>
    </r>
  </si>
  <si>
    <r>
      <rPr>
        <sz val="11"/>
        <color indexed="8"/>
        <rFont val="바탕"/>
        <family val="1"/>
      </rPr>
      <t>거주형태별</t>
    </r>
    <r>
      <rPr>
        <sz val="11"/>
        <color indexed="8"/>
        <rFont val="Times New Roman"/>
        <family val="1"/>
      </rPr>
      <t xml:space="preserve">   Type of residence</t>
    </r>
  </si>
  <si>
    <r>
      <rPr>
        <sz val="11"/>
        <color indexed="8"/>
        <rFont val="바탕"/>
        <family val="1"/>
      </rPr>
      <t>서비스구분별</t>
    </r>
    <r>
      <rPr>
        <sz val="11"/>
        <color indexed="8"/>
        <rFont val="Times New Roman"/>
        <family val="1"/>
      </rPr>
      <t xml:space="preserve">   Type service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</si>
  <si>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</si>
  <si>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</si>
  <si>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서비스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지역별</t>
    </r>
  </si>
  <si>
    <r>
      <rPr>
        <sz val="11"/>
        <color indexed="8"/>
        <rFont val="바탕"/>
        <family val="1"/>
      </rPr>
      <t>신규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</si>
  <si>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재가</t>
    </r>
  </si>
  <si>
    <r>
      <rPr>
        <sz val="11"/>
        <color indexed="8"/>
        <rFont val="바탕"/>
        <family val="1"/>
      </rPr>
      <t>서비스대상자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</si>
  <si>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</si>
  <si>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</si>
  <si>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신규대상자</t>
    </r>
  </si>
  <si>
    <r>
      <rPr>
        <sz val="11"/>
        <color indexed="8"/>
        <rFont val="바탕"/>
        <family val="1"/>
      </rPr>
      <t>거주지역별</t>
    </r>
  </si>
  <si>
    <r>
      <rPr>
        <sz val="11"/>
        <color indexed="8"/>
        <rFont val="바탕"/>
        <family val="1"/>
      </rPr>
      <t>정착</t>
    </r>
  </si>
  <si>
    <r>
      <rPr>
        <sz val="11"/>
        <color indexed="8"/>
        <rFont val="바탕"/>
        <family val="1"/>
      </rPr>
      <t>시설보호</t>
    </r>
  </si>
  <si>
    <r>
      <rPr>
        <sz val="11"/>
        <color indexed="8"/>
        <rFont val="바탕"/>
        <family val="1"/>
      </rPr>
      <t>요치료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</si>
  <si>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</si>
  <si>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</si>
  <si>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양성</t>
    </r>
  </si>
  <si>
    <r>
      <rPr>
        <sz val="11"/>
        <color indexed="8"/>
        <rFont val="바탕"/>
        <family val="1"/>
      </rPr>
      <t>재발관리</t>
    </r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</si>
  <si>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노인의치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보철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국가사업은</t>
    </r>
    <r>
      <rPr>
        <sz val="9"/>
        <rFont val="Times New Roman"/>
        <family val="1"/>
      </rPr>
      <t xml:space="preserve"> '16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사업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종료되었음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</si>
  <si>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건</t>
    </r>
    <r>
      <rPr>
        <sz val="10"/>
        <rFont val="Times New Roman"/>
        <family val="1"/>
      </rPr>
      <t>,</t>
    </r>
    <r>
      <rPr>
        <sz val="10"/>
        <rFont val="바탕"/>
        <family val="1"/>
      </rPr>
      <t>명</t>
    </r>
  </si>
  <si>
    <t>12. 보건 및 사회보장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</si>
  <si>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바탕"/>
        <family val="1"/>
      </rPr>
      <t>별
급여종류별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</si>
  <si>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계</t>
    </r>
  </si>
  <si>
    <t>12. 보건 및 사회보장</t>
  </si>
  <si>
    <r>
      <t xml:space="preserve">19. </t>
    </r>
    <r>
      <rPr>
        <b/>
        <sz val="18"/>
        <rFont val="바탕"/>
        <family val="1"/>
      </rPr>
      <t>국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훈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상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</t>
    </r>
    <r>
      <rPr>
        <b/>
        <sz val="18"/>
        <rFont val="Times New Roman"/>
        <family val="1"/>
      </rPr>
      <t>(2-1)</t>
    </r>
  </si>
  <si>
    <t>19. Number of Patriots and Veterans(2-1)</t>
  </si>
  <si>
    <r>
      <t xml:space="preserve">19.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>(2-2)</t>
    </r>
  </si>
  <si>
    <t>19. Number of Patriots and Veterans(2-2)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</si>
  <si>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</si>
  <si>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Grand Total</t>
    </r>
  </si>
  <si>
    <r>
      <t xml:space="preserve"> </t>
    </r>
    <r>
      <rPr>
        <sz val="11"/>
        <color indexed="8"/>
        <rFont val="바탕"/>
        <family val="1"/>
      </rPr>
      <t>국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 </t>
    </r>
  </si>
  <si>
    <t xml:space="preserve"> Patriots and veterans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</si>
  <si>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</si>
  <si>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       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         Bereaved Family 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</si>
  <si>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Others</t>
    </r>
    <r>
      <rPr>
        <vertAlign val="superscript"/>
        <sz val="11"/>
        <color indexed="8"/>
        <rFont val="Times New Roman"/>
        <family val="1"/>
      </rPr>
      <t xml:space="preserve"> 3)</t>
    </r>
  </si>
  <si>
    <t>Year</t>
  </si>
  <si>
    <r>
      <rPr>
        <sz val="11"/>
        <color indexed="8"/>
        <rFont val="바탕"/>
        <family val="1"/>
      </rPr>
      <t>애국지사</t>
    </r>
  </si>
  <si>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</si>
  <si>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보국수훈자</t>
    </r>
  </si>
  <si>
    <t>재일학도의용군</t>
  </si>
  <si>
    <r>
      <t>4.19</t>
    </r>
    <r>
      <rPr>
        <vertAlign val="superscript"/>
        <sz val="11"/>
        <color indexed="8"/>
        <rFont val="Times New Roman"/>
        <family val="1"/>
      </rPr>
      <t>1)</t>
    </r>
  </si>
  <si>
    <r>
      <rPr>
        <sz val="11"/>
        <color indexed="8"/>
        <rFont val="바탕"/>
        <family val="1"/>
      </rPr>
      <t>공상공무원</t>
    </r>
  </si>
  <si>
    <r>
      <rPr>
        <sz val="11"/>
        <color indexed="8"/>
        <rFont val="바탕"/>
        <family val="1"/>
      </rPr>
      <t>참전유공자</t>
    </r>
    <r>
      <rPr>
        <vertAlign val="superscript"/>
        <sz val="11"/>
        <color indexed="8"/>
        <rFont val="Times New Roman"/>
        <family val="1"/>
      </rPr>
      <t>2)</t>
    </r>
  </si>
  <si>
    <r>
      <rPr>
        <sz val="11"/>
        <color indexed="8"/>
        <rFont val="바탕"/>
        <family val="1"/>
      </rPr>
      <t>특별공로자및특별공로상이자</t>
    </r>
  </si>
  <si>
    <r>
      <rPr>
        <sz val="11"/>
        <color indexed="8"/>
        <rFont val="바탕"/>
        <family val="1"/>
      </rPr>
      <t>순국ㆍ</t>
    </r>
  </si>
  <si>
    <r>
      <rPr>
        <sz val="11"/>
        <color indexed="8"/>
        <rFont val="바탕"/>
        <family val="1"/>
      </rPr>
      <t>전몰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전상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순직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공상군경</t>
    </r>
  </si>
  <si>
    <r>
      <rPr>
        <sz val="11"/>
        <color indexed="8"/>
        <rFont val="바탕"/>
        <family val="1"/>
      </rPr>
      <t>무공보국</t>
    </r>
  </si>
  <si>
    <r>
      <rPr>
        <sz val="11"/>
        <color indexed="8"/>
        <rFont val="바탕"/>
        <family val="1"/>
      </rPr>
      <t>재일</t>
    </r>
  </si>
  <si>
    <r>
      <rPr>
        <sz val="11"/>
        <color indexed="8"/>
        <rFont val="바탕"/>
        <family val="1"/>
      </rPr>
      <t>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직</t>
    </r>
  </si>
  <si>
    <r>
      <rPr>
        <sz val="11"/>
        <color indexed="8"/>
        <rFont val="바탕"/>
        <family val="1"/>
      </rPr>
      <t>특별공로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</si>
  <si>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</si>
  <si>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t>5.18</t>
    </r>
    <r>
      <rPr>
        <sz val="11"/>
        <color indexed="8"/>
        <rFont val="바탕"/>
        <family val="1"/>
      </rPr>
      <t>민주</t>
    </r>
  </si>
  <si>
    <r>
      <rPr>
        <sz val="9"/>
        <color indexed="8"/>
        <rFont val="바탕"/>
        <family val="1"/>
      </rPr>
      <t>특수임무</t>
    </r>
  </si>
  <si>
    <t>고엽제</t>
  </si>
  <si>
    <t>중장기</t>
  </si>
  <si>
    <t>보훈</t>
  </si>
  <si>
    <t>남</t>
  </si>
  <si>
    <t>여</t>
  </si>
  <si>
    <t>Veterans&amp;</t>
  </si>
  <si>
    <t xml:space="preserve">Recipients of the </t>
  </si>
  <si>
    <t>Student volunteer</t>
  </si>
  <si>
    <r>
      <rPr>
        <sz val="11"/>
        <color indexed="8"/>
        <rFont val="바탕"/>
        <family val="1"/>
      </rPr>
      <t>부상자ㆍ공로자</t>
    </r>
  </si>
  <si>
    <t xml:space="preserve">Deceased special </t>
  </si>
  <si>
    <r>
      <rPr>
        <sz val="11"/>
        <color indexed="8"/>
        <rFont val="바탕"/>
        <family val="1"/>
      </rPr>
      <t>애국지사</t>
    </r>
  </si>
  <si>
    <t>Bereaved families of Veterans &amp; policemen</t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</si>
  <si>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</si>
  <si>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학도</t>
    </r>
  </si>
  <si>
    <r>
      <rPr>
        <sz val="11"/>
        <color indexed="8"/>
        <rFont val="바탕"/>
        <family val="1"/>
      </rPr>
      <t>부상자</t>
    </r>
    <r>
      <rPr>
        <sz val="11"/>
        <color indexed="8"/>
        <rFont val="Times New Roman"/>
        <family val="1"/>
      </rPr>
      <t>,</t>
    </r>
  </si>
  <si>
    <r>
      <rPr>
        <sz val="11"/>
        <color indexed="8"/>
        <rFont val="바탕"/>
        <family val="1"/>
      </rPr>
      <t>공무원</t>
    </r>
  </si>
  <si>
    <r>
      <rPr>
        <sz val="11"/>
        <color indexed="8"/>
        <rFont val="바탕"/>
        <family val="1"/>
      </rPr>
      <t>순직자</t>
    </r>
  </si>
  <si>
    <r>
      <rPr>
        <sz val="11"/>
        <color indexed="8"/>
        <rFont val="바탕"/>
        <family val="1"/>
      </rPr>
      <t>자유상이</t>
    </r>
  </si>
  <si>
    <r>
      <rPr>
        <sz val="11"/>
        <color indexed="8"/>
        <rFont val="바탕"/>
        <family val="1"/>
      </rPr>
      <t>대상자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</si>
  <si>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</si>
  <si>
    <r>
      <rPr>
        <sz val="9"/>
        <color indexed="8"/>
        <rFont val="바탕"/>
        <family val="1"/>
      </rPr>
      <t>수행자</t>
    </r>
  </si>
  <si>
    <r>
      <rPr>
        <sz val="9"/>
        <color indexed="8"/>
        <rFont val="바탕"/>
        <family val="1"/>
      </rPr>
      <t>후유</t>
    </r>
    <r>
      <rPr>
        <sz val="9"/>
        <color indexed="8"/>
        <rFont val="Times New Roman"/>
        <family val="1"/>
      </rPr>
      <t>(</t>
    </r>
    <r>
      <rPr>
        <sz val="9"/>
        <color indexed="8"/>
        <rFont val="바탕"/>
        <family val="1"/>
      </rPr>
      <t>의</t>
    </r>
    <r>
      <rPr>
        <sz val="9"/>
        <color indexed="8"/>
        <rFont val="Times New Roman"/>
        <family val="1"/>
      </rPr>
      <t>)</t>
    </r>
    <r>
      <rPr>
        <sz val="9"/>
        <color indexed="8"/>
        <rFont val="바탕"/>
        <family val="1"/>
      </rPr>
      <t>증</t>
    </r>
    <r>
      <rPr>
        <sz val="9"/>
        <color indexed="8"/>
        <rFont val="Times New Roman"/>
        <family val="1"/>
      </rPr>
      <t>,</t>
    </r>
  </si>
  <si>
    <t>복무제대</t>
  </si>
  <si>
    <t>보상</t>
  </si>
  <si>
    <t>policemen</t>
  </si>
  <si>
    <t xml:space="preserve">order miliary merit </t>
  </si>
  <si>
    <t>in japan who</t>
  </si>
  <si>
    <t>Deceased wounded</t>
  </si>
  <si>
    <t>Fought in</t>
  </si>
  <si>
    <t>contributors to</t>
  </si>
  <si>
    <t>Bereaved families</t>
  </si>
  <si>
    <t>died or disabled on duty/in action</t>
  </si>
  <si>
    <t>Medal</t>
  </si>
  <si>
    <r>
      <rPr>
        <sz val="11"/>
        <color indexed="8"/>
        <rFont val="바탕"/>
        <family val="1"/>
      </rPr>
      <t>의용군</t>
    </r>
  </si>
  <si>
    <r>
      <rPr>
        <sz val="11"/>
        <color indexed="8"/>
        <rFont val="바탕"/>
        <family val="1"/>
      </rPr>
      <t>공로자</t>
    </r>
  </si>
  <si>
    <t>Defectors Disabled</t>
  </si>
  <si>
    <t>Disabled anti-</t>
  </si>
  <si>
    <t>Persons of distinguished</t>
  </si>
  <si>
    <t>Attendant</t>
  </si>
  <si>
    <r>
      <t>2</t>
    </r>
    <r>
      <rPr>
        <sz val="9"/>
        <color indexed="8"/>
        <rFont val="바탕"/>
        <family val="1"/>
      </rPr>
      <t>세</t>
    </r>
  </si>
  <si>
    <t>군인</t>
  </si>
  <si>
    <t>대상자</t>
  </si>
  <si>
    <t xml:space="preserve">Independence </t>
  </si>
  <si>
    <t>died or disabled</t>
  </si>
  <si>
    <t>or mational security</t>
  </si>
  <si>
    <t>participated in</t>
  </si>
  <si>
    <t>activists of the April</t>
  </si>
  <si>
    <t xml:space="preserve">Public officials </t>
  </si>
  <si>
    <t>the Korean War</t>
  </si>
  <si>
    <t xml:space="preserve">national and </t>
  </si>
  <si>
    <t>of patriots or</t>
  </si>
  <si>
    <r>
      <rPr>
        <sz val="11"/>
        <color indexed="8"/>
        <rFont val="바탕"/>
        <family val="1"/>
      </rPr>
      <t>미망인</t>
    </r>
  </si>
  <si>
    <r>
      <rPr>
        <sz val="11"/>
        <color indexed="8"/>
        <rFont val="바탕"/>
        <family val="1"/>
      </rPr>
      <t>자녀</t>
    </r>
  </si>
  <si>
    <r>
      <rPr>
        <sz val="11"/>
        <color indexed="8"/>
        <rFont val="바탕"/>
        <family val="1"/>
      </rPr>
      <t>부모</t>
    </r>
  </si>
  <si>
    <t>Awarded</t>
  </si>
  <si>
    <t>officials died</t>
  </si>
  <si>
    <t>for anti</t>
  </si>
  <si>
    <t>Communist</t>
  </si>
  <si>
    <t>Benefi-</t>
  </si>
  <si>
    <t>services in the Gwangju</t>
  </si>
  <si>
    <t>special</t>
  </si>
  <si>
    <t xml:space="preserve"> Offspring of Agent </t>
  </si>
  <si>
    <t xml:space="preserve">Veterans mid­to  </t>
  </si>
  <si>
    <t xml:space="preserve">compen-sation </t>
  </si>
  <si>
    <t>Male</t>
  </si>
  <si>
    <t xml:space="preserve"> fighters</t>
  </si>
  <si>
    <t>on duty</t>
  </si>
  <si>
    <t>merit</t>
  </si>
  <si>
    <t>the korean war</t>
  </si>
  <si>
    <t>19th revolution</t>
  </si>
  <si>
    <t>disabled on duty</t>
  </si>
  <si>
    <t>and the Vietnam War</t>
  </si>
  <si>
    <t>social development</t>
  </si>
  <si>
    <t>Independence</t>
  </si>
  <si>
    <t>Widows</t>
  </si>
  <si>
    <t>Minor children</t>
  </si>
  <si>
    <t>Parents</t>
  </si>
  <si>
    <t>Soldiers</t>
  </si>
  <si>
    <t>Communism</t>
  </si>
  <si>
    <t xml:space="preserve"> prisoners</t>
  </si>
  <si>
    <t>ciaries</t>
  </si>
  <si>
    <t>democratization movement</t>
  </si>
  <si>
    <t>mission</t>
  </si>
  <si>
    <t>Agent Orange victims</t>
  </si>
  <si>
    <t xml:space="preserve"> long­term service</t>
  </si>
  <si>
    <t xml:space="preserve">Veterans eligible for </t>
  </si>
  <si>
    <t>2016</t>
  </si>
  <si>
    <t>-</t>
  </si>
  <si>
    <t>Source : chungnam western Branch of Patriots and Veterans Affairs Agency</t>
  </si>
  <si>
    <t>Source : chungnam western Branch of Patriots and Veterans Affairs Agency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</si>
  <si>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</si>
  <si>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</si>
  <si>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2001</t>
    </r>
    <r>
      <rPr>
        <sz val="9"/>
        <rFont val="바탕"/>
        <family val="1"/>
      </rPr>
      <t>년까지</t>
    </r>
    <r>
      <rPr>
        <sz val="9"/>
        <rFont val="Times New Roman"/>
        <family val="1"/>
      </rPr>
      <t xml:space="preserve"> 4. 19</t>
    </r>
    <r>
      <rPr>
        <sz val="9"/>
        <rFont val="바탕"/>
        <family val="1"/>
      </rPr>
      <t>부상자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, 2002</t>
    </r>
    <r>
      <rPr>
        <sz val="9"/>
        <rFont val="바탕"/>
        <family val="1"/>
      </rPr>
      <t>년부터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공로자를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포함하여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작성</t>
    </r>
  </si>
  <si>
    <r>
      <t xml:space="preserve">      2) </t>
    </r>
    <r>
      <rPr>
        <sz val="9"/>
        <rFont val="바탕"/>
        <family val="1"/>
      </rPr>
      <t>참전유공자는</t>
    </r>
    <r>
      <rPr>
        <sz val="9"/>
        <rFont val="Times New Roman"/>
        <family val="1"/>
      </rPr>
      <t xml:space="preserve"> 6.25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월남전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</si>
  <si>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t xml:space="preserve">      3) </t>
    </r>
    <r>
      <rPr>
        <sz val="9"/>
        <rFont val="바탕"/>
        <family val="1"/>
      </rPr>
      <t>기타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대상자는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본인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유족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포함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</si>
  <si>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</si>
  <si>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r>
      <t xml:space="preserve">20.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취업</t>
    </r>
  </si>
  <si>
    <t>20. Employment of Patriots &amp; Veterans, and Bereaved Families</t>
  </si>
  <si>
    <t>Year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</si>
  <si>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</si>
  <si>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HEALTH AND SOCIAL SECURITY</t>
  </si>
  <si>
    <r>
      <t xml:space="preserve">21. </t>
    </r>
    <r>
      <rPr>
        <b/>
        <sz val="18"/>
        <rFont val="바탕"/>
        <family val="1"/>
      </rPr>
      <t>국가보훈대상자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자녀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취학</t>
    </r>
  </si>
  <si>
    <r>
      <t xml:space="preserve">21. Educational Benefits for Patriots </t>
    </r>
    <r>
      <rPr>
        <b/>
        <sz val="16"/>
        <rFont val="바탕"/>
        <family val="1"/>
      </rPr>
      <t>＆</t>
    </r>
    <r>
      <rPr>
        <b/>
        <sz val="16"/>
        <rFont val="Times New Roman"/>
        <family val="1"/>
      </rPr>
      <t xml:space="preserve"> Veterans and Their Families</t>
    </r>
  </si>
  <si>
    <t xml:space="preserve">Unit :  Person </t>
  </si>
  <si>
    <t>Year</t>
  </si>
  <si>
    <t xml:space="preserve">  </t>
  </si>
  <si>
    <t xml:space="preserve"> </t>
  </si>
  <si>
    <t>Middle</t>
  </si>
  <si>
    <t xml:space="preserve">      High</t>
  </si>
  <si>
    <t>College</t>
  </si>
  <si>
    <t>College</t>
  </si>
  <si>
    <t>High</t>
  </si>
  <si>
    <t>College</t>
  </si>
  <si>
    <t>male</t>
  </si>
  <si>
    <t>Female</t>
  </si>
  <si>
    <t>school</t>
  </si>
  <si>
    <t>and Uni.</t>
  </si>
  <si>
    <t>and Uni.</t>
  </si>
  <si>
    <t>and Uni.</t>
  </si>
  <si>
    <t>and Uni.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</si>
  <si>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 </t>
    </r>
    <r>
      <rPr>
        <sz val="9"/>
        <rFont val="바탕"/>
        <family val="1"/>
      </rPr>
      <t>충남서부보훈지청</t>
    </r>
  </si>
  <si>
    <t>Source : chungnam western Branch of Patriots and Veterans Affairs Agency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</si>
  <si>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</si>
  <si>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Patriots and veterans</t>
    </r>
  </si>
  <si>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녀</t>
    </r>
    <r>
      <rPr>
        <sz val="11"/>
        <color indexed="8"/>
        <rFont val="Times New Roman"/>
        <family val="1"/>
      </rPr>
      <t xml:space="preserve">        Children</t>
    </r>
  </si>
  <si>
    <r>
      <rPr>
        <sz val="11"/>
        <color indexed="8"/>
        <rFont val="바탕"/>
        <family val="1"/>
      </rPr>
      <t>중학교</t>
    </r>
  </si>
  <si>
    <r>
      <rPr>
        <sz val="11"/>
        <color indexed="8"/>
        <rFont val="바탕"/>
        <family val="1"/>
      </rPr>
      <t>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</si>
  <si>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</si>
  <si>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</si>
  <si>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     Spouse</t>
    </r>
  </si>
  <si>
    <r>
      <rPr>
        <sz val="11"/>
        <color indexed="8"/>
        <rFont val="바탕"/>
        <family val="1"/>
      </rPr>
      <t>대학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</si>
  <si>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</si>
  <si>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</si>
  <si>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</si>
  <si>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</si>
  <si>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</si>
  <si>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t xml:space="preserve"> </t>
    </r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사회복지과</t>
    </r>
    <r>
      <rPr>
        <sz val="9"/>
        <rFont val="Times New Roman"/>
        <family val="1"/>
      </rPr>
      <t xml:space="preserve"> 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</si>
  <si>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>, %</t>
    </r>
  </si>
  <si>
    <t>12. 보건 및 사회보장</t>
  </si>
  <si>
    <t>28. Women's Welfare Facilities(2-1)</t>
  </si>
  <si>
    <t>28. Women's Welfare Facilities(2-2)</t>
  </si>
  <si>
    <r>
      <t>폭력피해이주여성보호시설</t>
    </r>
    <r>
      <rPr>
        <vertAlign val="superscript"/>
        <sz val="11"/>
        <color indexed="8"/>
        <rFont val="바탕"/>
        <family val="1"/>
      </rPr>
      <t>1)</t>
    </r>
  </si>
  <si>
    <t>12. 보건 및 사회보장</t>
  </si>
  <si>
    <t>29. Counseling for Violence Against Women</t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</si>
  <si>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</si>
  <si>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>: 1) 2021</t>
    </r>
    <r>
      <rPr>
        <sz val="11"/>
        <color indexed="8"/>
        <rFont val="바탕"/>
        <family val="1"/>
      </rPr>
      <t>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표준화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서식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변경에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따라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항목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추가</t>
    </r>
  </si>
  <si>
    <t>retarded</t>
  </si>
  <si>
    <t>Mentally</t>
  </si>
  <si>
    <t xml:space="preserve">Physical </t>
  </si>
  <si>
    <t>Disability</t>
  </si>
  <si>
    <t>Disability of</t>
  </si>
  <si>
    <t>Brain Lesion</t>
  </si>
  <si>
    <t>Visual</t>
  </si>
  <si>
    <t>Disability</t>
  </si>
  <si>
    <t>Hearing</t>
  </si>
  <si>
    <t>Disability</t>
  </si>
  <si>
    <t>Speech</t>
  </si>
  <si>
    <t>Disability</t>
  </si>
  <si>
    <t>Intellectual</t>
  </si>
  <si>
    <t>Disorder</t>
  </si>
  <si>
    <t>Autistic</t>
  </si>
  <si>
    <t>Mental</t>
  </si>
  <si>
    <t>Dysfunction</t>
  </si>
  <si>
    <t>Cardiac</t>
  </si>
  <si>
    <t>Dysfunction</t>
  </si>
  <si>
    <t>Dysfunction</t>
  </si>
  <si>
    <t>Hepatic</t>
  </si>
  <si>
    <t>Facial</t>
  </si>
  <si>
    <t>Disfigurement</t>
  </si>
  <si>
    <t>Intestinal Fistular</t>
  </si>
  <si>
    <t>/ Urinary Fistular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</si>
  <si>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</si>
  <si>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사회복지과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</si>
  <si>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</si>
  <si>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 </t>
    </r>
    <r>
      <rPr>
        <sz val="10"/>
        <rFont val="바탕"/>
        <family val="1"/>
      </rPr>
      <t>명</t>
    </r>
  </si>
  <si>
    <r>
      <rPr>
        <sz val="10"/>
        <rFont val="휴먼명조"/>
        <family val="0"/>
      </rPr>
      <t>단위</t>
    </r>
    <r>
      <rPr>
        <sz val="10"/>
        <rFont val="Times New Roman"/>
        <family val="1"/>
      </rPr>
      <t xml:space="preserve"> : </t>
    </r>
    <r>
      <rPr>
        <sz val="10"/>
        <rFont val="휴먼명조"/>
        <family val="0"/>
      </rPr>
      <t>개소</t>
    </r>
    <r>
      <rPr>
        <sz val="10"/>
        <rFont val="Times New Roman"/>
        <family val="1"/>
      </rPr>
      <t xml:space="preserve">, </t>
    </r>
    <r>
      <rPr>
        <sz val="10"/>
        <rFont val="휴먼명조"/>
        <family val="0"/>
      </rPr>
      <t>명</t>
    </r>
  </si>
  <si>
    <r>
      <rPr>
        <sz val="11"/>
        <color indexed="8"/>
        <rFont val="휴먼명조"/>
        <family val="0"/>
      </rPr>
      <t>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설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수
</t>
    </r>
    <r>
      <rPr>
        <sz val="11"/>
        <color indexed="8"/>
        <rFont val="Times New Roman"/>
        <family val="1"/>
      </rPr>
      <t>Number of facilities</t>
    </r>
  </si>
  <si>
    <r>
      <rPr>
        <sz val="11"/>
        <color indexed="8"/>
        <rFont val="휴먼명조"/>
        <family val="0"/>
      </rPr>
      <t>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Admitted</t>
    </r>
  </si>
  <si>
    <r>
      <rPr>
        <sz val="11"/>
        <color indexed="8"/>
        <rFont val="휴먼명조"/>
        <family val="0"/>
      </rPr>
      <t xml:space="preserve">전입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</si>
  <si>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기타
</t>
    </r>
    <r>
      <rPr>
        <sz val="11"/>
        <color indexed="8"/>
        <rFont val="Times New Roman"/>
        <family val="1"/>
      </rPr>
      <t>Others</t>
    </r>
  </si>
  <si>
    <r>
      <rPr>
        <sz val="11"/>
        <color indexed="8"/>
        <rFont val="휴먼명조"/>
        <family val="0"/>
      </rPr>
      <t xml:space="preserve">연고자
</t>
    </r>
    <r>
      <rPr>
        <sz val="11"/>
        <color indexed="8"/>
        <rFont val="Times New Roman"/>
        <family val="1"/>
      </rPr>
      <t>To relatives</t>
    </r>
  </si>
  <si>
    <r>
      <rPr>
        <sz val="11"/>
        <color indexed="8"/>
        <rFont val="휴먼명조"/>
        <family val="0"/>
      </rPr>
      <t xml:space="preserve">무단퇴소
</t>
    </r>
    <r>
      <rPr>
        <sz val="11"/>
        <color indexed="8"/>
        <rFont val="Times New Roman"/>
        <family val="1"/>
      </rPr>
      <t>Discharges without permission</t>
    </r>
  </si>
  <si>
    <r>
      <rPr>
        <sz val="11"/>
        <color indexed="8"/>
        <rFont val="휴먼명조"/>
        <family val="0"/>
      </rPr>
      <t>성별</t>
    </r>
    <r>
      <rPr>
        <sz val="11"/>
        <color indexed="8"/>
        <rFont val="Times New Roman"/>
        <family val="1"/>
      </rPr>
      <t xml:space="preserve"> Sex</t>
    </r>
  </si>
  <si>
    <r>
      <rPr>
        <sz val="11"/>
        <color indexed="8"/>
        <rFont val="휴먼명조"/>
        <family val="0"/>
      </rPr>
      <t>상태별</t>
    </r>
    <r>
      <rPr>
        <sz val="11"/>
        <color indexed="8"/>
        <rFont val="Times New Roman"/>
        <family val="1"/>
      </rPr>
      <t xml:space="preserve"> Disability</t>
    </r>
  </si>
  <si>
    <r>
      <rPr>
        <sz val="11"/>
        <color indexed="8"/>
        <rFont val="휴먼명조"/>
        <family val="0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</si>
  <si>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휴먼명조"/>
        <family val="0"/>
      </rPr>
      <t xml:space="preserve">정신질환
</t>
    </r>
    <r>
      <rPr>
        <sz val="11"/>
        <color indexed="8"/>
        <rFont val="Times New Roman"/>
        <family val="1"/>
      </rPr>
      <t>Mental disorder</t>
    </r>
  </si>
  <si>
    <r>
      <rPr>
        <sz val="11"/>
        <color indexed="8"/>
        <rFont val="휴먼명조"/>
        <family val="0"/>
      </rPr>
      <t xml:space="preserve">시각장애
</t>
    </r>
    <r>
      <rPr>
        <sz val="11"/>
        <color indexed="8"/>
        <rFont val="Times New Roman"/>
        <family val="1"/>
      </rPr>
      <t>Visually disabled</t>
    </r>
  </si>
  <si>
    <r>
      <rPr>
        <sz val="11"/>
        <color indexed="8"/>
        <rFont val="휴먼명조"/>
        <family val="0"/>
      </rPr>
      <t xml:space="preserve">언어청각
</t>
    </r>
    <r>
      <rPr>
        <sz val="11"/>
        <color indexed="8"/>
        <rFont val="Times New Roman"/>
        <family val="1"/>
      </rPr>
      <t xml:space="preserve">Auditory lingually disabled
</t>
    </r>
  </si>
  <si>
    <r>
      <rPr>
        <sz val="11"/>
        <color indexed="8"/>
        <rFont val="휴먼명조"/>
        <family val="0"/>
      </rPr>
      <t>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자
</t>
    </r>
    <r>
      <rPr>
        <sz val="11"/>
        <color indexed="8"/>
        <rFont val="Times New Roman"/>
        <family val="1"/>
      </rPr>
      <t>Discharged</t>
    </r>
  </si>
  <si>
    <r>
      <rPr>
        <sz val="11"/>
        <color indexed="8"/>
        <rFont val="휴먼명조"/>
        <family val="0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>수용자</t>
    </r>
    <r>
      <rPr>
        <sz val="11"/>
        <color indexed="8"/>
        <rFont val="Times New Roman"/>
        <family val="1"/>
      </rPr>
      <t xml:space="preserve">    No. of inmates as of year-end</t>
    </r>
  </si>
  <si>
    <r>
      <rPr>
        <sz val="11"/>
        <color indexed="8"/>
        <rFont val="휴먼명조"/>
        <family val="0"/>
      </rPr>
      <t>행정기관의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휴먼명조"/>
        <family val="0"/>
      </rPr>
      <t xml:space="preserve">의뢰
</t>
    </r>
    <r>
      <rPr>
        <sz val="11"/>
        <color indexed="8"/>
        <rFont val="Times New Roman"/>
        <family val="1"/>
      </rPr>
      <t>Referral from government agencies</t>
    </r>
  </si>
  <si>
    <r>
      <rPr>
        <sz val="11"/>
        <color indexed="8"/>
        <rFont val="휴먼명조"/>
        <family val="0"/>
      </rPr>
      <t xml:space="preserve">직업자활
</t>
    </r>
    <r>
      <rPr>
        <sz val="11"/>
        <color indexed="8"/>
        <rFont val="Times New Roman"/>
        <family val="1"/>
      </rPr>
      <t>Selfsupport occupation</t>
    </r>
  </si>
  <si>
    <r>
      <rPr>
        <sz val="11"/>
        <color indexed="8"/>
        <rFont val="휴먼명조"/>
        <family val="0"/>
      </rPr>
      <t xml:space="preserve">전원
</t>
    </r>
    <r>
      <rPr>
        <sz val="11"/>
        <color indexed="8"/>
        <rFont val="Times New Roman"/>
        <family val="1"/>
      </rPr>
      <t>Transfer</t>
    </r>
  </si>
  <si>
    <r>
      <rPr>
        <sz val="11"/>
        <color indexed="8"/>
        <rFont val="휴먼명조"/>
        <family val="0"/>
      </rPr>
      <t xml:space="preserve">사망
</t>
    </r>
    <r>
      <rPr>
        <sz val="11"/>
        <color indexed="8"/>
        <rFont val="Times New Roman"/>
        <family val="1"/>
      </rPr>
      <t>Deaths</t>
    </r>
  </si>
  <si>
    <r>
      <rPr>
        <sz val="11"/>
        <color indexed="8"/>
        <rFont val="휴먼명조"/>
        <family val="0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</si>
  <si>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휴먼명조"/>
        <family val="0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</si>
  <si>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정상인
</t>
    </r>
    <r>
      <rPr>
        <sz val="11"/>
        <color indexed="8"/>
        <rFont val="Times New Roman"/>
        <family val="1"/>
      </rPr>
      <t>Normal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</si>
  <si>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</si>
  <si>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천</t>
    </r>
    <r>
      <rPr>
        <sz val="10"/>
        <rFont val="Times New Roman"/>
        <family val="1"/>
      </rPr>
      <t xml:space="preserve"> 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</si>
  <si>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</si>
  <si>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가구수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건수</t>
    </r>
  </si>
  <si>
    <t>12. 보건 및 사회보장</t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</si>
  <si>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개소</t>
    </r>
    <r>
      <rPr>
        <sz val="10"/>
        <rFont val="Times New Roman"/>
        <family val="1"/>
      </rPr>
      <t xml:space="preserve">,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</si>
  <si>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주민생활지원과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</si>
  <si>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</si>
  <si>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</si>
  <si>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t>19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미만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</si>
  <si>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</si>
  <si>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</si>
  <si>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by Age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</si>
  <si>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</si>
  <si>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여</t>
    </r>
  </si>
  <si>
    <r>
      <t>70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이상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</si>
  <si>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</si>
  <si>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</si>
  <si>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…</t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</si>
  <si>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</si>
  <si>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</si>
  <si>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</si>
  <si>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</si>
  <si>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</si>
  <si>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t>80</t>
    </r>
    <r>
      <rPr>
        <sz val="11"/>
        <color indexed="8"/>
        <rFont val="바탕"/>
        <family val="1"/>
      </rPr>
      <t>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이상
</t>
    </r>
    <r>
      <rPr>
        <sz val="11"/>
        <color indexed="8"/>
        <rFont val="Times New Roman"/>
        <family val="1"/>
      </rPr>
      <t>Over 80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</si>
  <si>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Total</t>
    </r>
  </si>
  <si>
    <r>
      <rPr>
        <sz val="11"/>
        <color indexed="8"/>
        <rFont val="바탕"/>
        <family val="1"/>
      </rPr>
      <t>국민기초생활보장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수급권자
</t>
    </r>
    <r>
      <rPr>
        <sz val="11"/>
        <color indexed="8"/>
        <rFont val="Times New Roman"/>
        <family val="1"/>
      </rPr>
      <t>Basic Livelihood Security law Recipients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</si>
  <si>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</si>
  <si>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t>65~79</t>
    </r>
    <r>
      <rPr>
        <sz val="11"/>
        <color indexed="8"/>
        <rFont val="바탕"/>
        <family val="1"/>
      </rPr>
      <t xml:space="preserve">세
</t>
    </r>
    <r>
      <rPr>
        <sz val="11"/>
        <color indexed="8"/>
        <rFont val="Times New Roman"/>
        <family val="1"/>
      </rPr>
      <t xml:space="preserve"> 65~79
years old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</si>
  <si>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
Total</t>
    </r>
  </si>
  <si>
    <r>
      <rPr>
        <sz val="11"/>
        <color indexed="8"/>
        <rFont val="바탕"/>
        <family val="1"/>
      </rPr>
      <t>일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반</t>
    </r>
    <r>
      <rPr>
        <sz val="11"/>
        <color indexed="8"/>
        <rFont val="Times New Roman"/>
        <family val="1"/>
      </rPr>
      <t xml:space="preserve">  
The public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</si>
  <si>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</si>
  <si>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</si>
  <si>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t>2020</t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</si>
  <si>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 xml:space="preserve">, </t>
    </r>
  </si>
  <si>
    <r>
      <rPr>
        <sz val="9"/>
        <color indexed="8"/>
        <rFont val="바탕"/>
        <family val="1"/>
      </rPr>
      <t>홍역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유행성</t>
    </r>
  </si>
  <si>
    <r>
      <rPr>
        <sz val="9"/>
        <color indexed="8"/>
        <rFont val="바탕"/>
        <family val="1"/>
      </rPr>
      <t>일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뇌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</si>
  <si>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장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티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푸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스</t>
    </r>
  </si>
  <si>
    <r>
      <t xml:space="preserve">B </t>
    </r>
    <r>
      <rPr>
        <sz val="9"/>
        <color indexed="8"/>
        <rFont val="바탕"/>
        <family val="1"/>
      </rPr>
      <t>형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간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염</t>
    </r>
  </si>
  <si>
    <r>
      <rPr>
        <sz val="9"/>
        <color indexed="8"/>
        <rFont val="바탕"/>
        <family val="1"/>
      </rPr>
      <t>결핵</t>
    </r>
  </si>
  <si>
    <r>
      <rPr>
        <sz val="9"/>
        <color indexed="8"/>
        <rFont val="바탕"/>
        <family val="1"/>
      </rPr>
      <t>인플루엔자</t>
    </r>
  </si>
  <si>
    <r>
      <rPr>
        <sz val="9"/>
        <color indexed="8"/>
        <rFont val="바탕"/>
        <family val="1"/>
      </rPr>
      <t>수두</t>
    </r>
  </si>
  <si>
    <r>
      <t>b</t>
    </r>
    <r>
      <rPr>
        <sz val="9"/>
        <color indexed="8"/>
        <rFont val="바탕"/>
        <family val="1"/>
      </rPr>
      <t>형</t>
    </r>
  </si>
  <si>
    <r>
      <rPr>
        <sz val="9"/>
        <color indexed="8"/>
        <rFont val="바탕"/>
        <family val="1"/>
      </rPr>
      <t>기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바탕"/>
        <family val="1"/>
      </rPr>
      <t>타</t>
    </r>
    <r>
      <rPr>
        <sz val="9"/>
        <color indexed="8"/>
        <rFont val="Times New Roman"/>
        <family val="1"/>
      </rPr>
      <t xml:space="preserve"> </t>
    </r>
    <r>
      <rPr>
        <vertAlign val="superscript"/>
        <sz val="9"/>
        <color indexed="8"/>
        <rFont val="Times New Roman"/>
        <family val="1"/>
      </rPr>
      <t xml:space="preserve"> </t>
    </r>
  </si>
  <si>
    <r>
      <t xml:space="preserve"> </t>
    </r>
    <r>
      <rPr>
        <sz val="9"/>
        <color indexed="8"/>
        <rFont val="바탕"/>
        <family val="1"/>
      </rPr>
      <t>백일해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파상풍</t>
    </r>
  </si>
  <si>
    <r>
      <rPr>
        <sz val="9"/>
        <color indexed="8"/>
        <rFont val="바탕"/>
        <family val="1"/>
      </rPr>
      <t>디프테리아</t>
    </r>
    <r>
      <rPr>
        <sz val="9"/>
        <color indexed="8"/>
        <rFont val="Times New Roman"/>
        <family val="1"/>
      </rPr>
      <t>,</t>
    </r>
  </si>
  <si>
    <r>
      <t>(</t>
    </r>
    <r>
      <rPr>
        <sz val="9"/>
        <color indexed="8"/>
        <rFont val="바탕"/>
        <family val="1"/>
      </rPr>
      <t>폴리오</t>
    </r>
    <r>
      <rPr>
        <sz val="9"/>
        <color indexed="8"/>
        <rFont val="Times New Roman"/>
        <family val="1"/>
      </rPr>
      <t>)</t>
    </r>
  </si>
  <si>
    <r>
      <rPr>
        <sz val="9"/>
        <color indexed="8"/>
        <rFont val="바탕"/>
        <family val="1"/>
      </rPr>
      <t>이하선염</t>
    </r>
    <r>
      <rPr>
        <sz val="9"/>
        <color indexed="8"/>
        <rFont val="Times New Roman"/>
        <family val="1"/>
      </rPr>
      <t>,</t>
    </r>
    <r>
      <rPr>
        <sz val="9"/>
        <color indexed="8"/>
        <rFont val="바탕"/>
        <family val="1"/>
      </rPr>
      <t>풍진</t>
    </r>
  </si>
  <si>
    <r>
      <t>(</t>
    </r>
    <r>
      <rPr>
        <sz val="9"/>
        <color indexed="8"/>
        <rFont val="바탕"/>
        <family val="1"/>
      </rPr>
      <t>보건소에서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실시</t>
    </r>
  </si>
  <si>
    <r>
      <rPr>
        <sz val="9"/>
        <color indexed="8"/>
        <rFont val="바탕"/>
        <family val="1"/>
      </rPr>
      <t>파상풍</t>
    </r>
    <r>
      <rPr>
        <sz val="9"/>
        <color indexed="8"/>
        <rFont val="Times New Roman"/>
        <family val="1"/>
      </rPr>
      <t>,</t>
    </r>
  </si>
  <si>
    <r>
      <rPr>
        <sz val="9"/>
        <color indexed="8"/>
        <rFont val="바탕"/>
        <family val="1"/>
      </rPr>
      <t>소아마비</t>
    </r>
  </si>
  <si>
    <r>
      <rPr>
        <sz val="9"/>
        <color indexed="8"/>
        <rFont val="바탕"/>
        <family val="1"/>
      </rPr>
      <t>신증후군출혈열</t>
    </r>
  </si>
  <si>
    <r>
      <rPr>
        <sz val="9"/>
        <color indexed="8"/>
        <rFont val="바탕"/>
        <family val="1"/>
      </rPr>
      <t>되는것에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한함</t>
    </r>
    <r>
      <rPr>
        <sz val="9"/>
        <color indexed="8"/>
        <rFont val="Times New Roman"/>
        <family val="1"/>
      </rPr>
      <t>)</t>
    </r>
  </si>
  <si>
    <t xml:space="preserve"> - </t>
  </si>
  <si>
    <t>2020</t>
  </si>
  <si>
    <t>Oriental medicine clinics</t>
  </si>
  <si>
    <t>Midwifery clinics</t>
  </si>
  <si>
    <t>establishments</t>
  </si>
  <si>
    <t>care beds</t>
  </si>
  <si>
    <t xml:space="preserve">Inpatient </t>
  </si>
  <si>
    <t>12. 보건 및 사회보장</t>
  </si>
  <si>
    <r>
      <rPr>
        <sz val="11"/>
        <color indexed="8"/>
        <rFont val="굴림"/>
        <family val="3"/>
      </rPr>
      <t xml:space="preserve">의사
</t>
    </r>
    <r>
      <rPr>
        <sz val="11"/>
        <color indexed="8"/>
        <rFont val="Times New Roman"/>
        <family val="1"/>
      </rPr>
      <t>Physi
-cian</t>
    </r>
  </si>
  <si>
    <r>
      <rPr>
        <sz val="11"/>
        <color indexed="8"/>
        <rFont val="굴림"/>
        <family val="3"/>
      </rPr>
      <t>의사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외
</t>
    </r>
    <r>
      <rPr>
        <sz val="11"/>
        <color indexed="8"/>
        <rFont val="Times New Roman"/>
        <family val="1"/>
      </rPr>
      <t>Non-Physi
-cian</t>
    </r>
  </si>
  <si>
    <r>
      <rPr>
        <sz val="11"/>
        <color indexed="8"/>
        <rFont val="굴림"/>
        <family val="3"/>
      </rPr>
      <t xml:space="preserve">계약직
</t>
    </r>
    <r>
      <rPr>
        <sz val="11"/>
        <color indexed="8"/>
        <rFont val="Times New Roman"/>
        <family val="1"/>
      </rPr>
      <t>Temporary
Medical officers</t>
    </r>
  </si>
  <si>
    <r>
      <rPr>
        <sz val="11"/>
        <color indexed="8"/>
        <rFont val="굴림"/>
        <family val="3"/>
      </rPr>
      <t xml:space="preserve">일반
</t>
    </r>
    <r>
      <rPr>
        <sz val="11"/>
        <color indexed="8"/>
        <rFont val="Times New Roman"/>
        <family val="1"/>
      </rPr>
      <t>Dental officers</t>
    </r>
  </si>
  <si>
    <t>Medical technicians</t>
  </si>
  <si>
    <t>Oriental medical officers</t>
  </si>
  <si>
    <r>
      <t xml:space="preserve">
</t>
    </r>
    <r>
      <rPr>
        <sz val="11"/>
        <color indexed="8"/>
        <rFont val="굴림"/>
        <family val="3"/>
      </rPr>
      <t>약사</t>
    </r>
    <r>
      <rPr>
        <sz val="11"/>
        <color indexed="8"/>
        <rFont val="Times New Roman"/>
        <family val="1"/>
      </rPr>
      <t xml:space="preserve"> 
Pharma
-cists</t>
    </r>
  </si>
  <si>
    <r>
      <rPr>
        <sz val="11"/>
        <color indexed="8"/>
        <rFont val="굴림"/>
        <family val="3"/>
      </rPr>
      <t xml:space="preserve">
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</si>
  <si>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Radio-logical 
technicians</t>
    </r>
  </si>
  <si>
    <r>
      <rPr>
        <sz val="11"/>
        <color indexed="8"/>
        <rFont val="굴림"/>
        <family val="3"/>
      </rPr>
      <t>공</t>
    </r>
    <r>
      <rPr>
        <sz val="11"/>
        <color indexed="8"/>
        <rFont val="굴림"/>
        <family val="3"/>
      </rPr>
      <t>중</t>
    </r>
    <r>
      <rPr>
        <sz val="11"/>
        <color indexed="8"/>
        <rFont val="굴림"/>
        <family val="3"/>
      </rPr>
      <t xml:space="preserve">보건의
</t>
    </r>
    <r>
      <rPr>
        <sz val="11"/>
        <color indexed="8"/>
        <rFont val="Times New Roman"/>
        <family val="1"/>
      </rPr>
      <t>Public health doctors</t>
    </r>
  </si>
  <si>
    <r>
      <rPr>
        <sz val="11"/>
        <color indexed="8"/>
        <rFont val="굴림"/>
        <family val="3"/>
      </rPr>
      <t xml:space="preserve">한의사
</t>
    </r>
    <r>
      <rPr>
        <sz val="11"/>
        <color indexed="8"/>
        <rFont val="Times New Roman"/>
        <family val="1"/>
      </rPr>
      <t>Oriental Medical officers</t>
    </r>
  </si>
  <si>
    <r>
      <t xml:space="preserve">
</t>
    </r>
    <r>
      <rPr>
        <sz val="11"/>
        <color indexed="8"/>
        <rFont val="굴림"/>
        <family val="3"/>
      </rPr>
      <t xml:space="preserve">영양사
</t>
    </r>
    <r>
      <rPr>
        <sz val="11"/>
        <color indexed="8"/>
        <rFont val="Times New Roman"/>
        <family val="1"/>
      </rPr>
      <t>Dieti
-tians</t>
    </r>
  </si>
  <si>
    <r>
      <rPr>
        <sz val="11"/>
        <color indexed="8"/>
        <rFont val="굴림"/>
        <family val="3"/>
      </rPr>
      <t xml:space="preserve">방사선사
</t>
    </r>
    <r>
      <rPr>
        <sz val="11"/>
        <color indexed="8"/>
        <rFont val="Times New Roman"/>
        <family val="1"/>
      </rPr>
      <t>Radio-
logical 
technicians</t>
    </r>
  </si>
  <si>
    <r>
      <rPr>
        <sz val="11"/>
        <color indexed="8"/>
        <rFont val="굴림"/>
        <family val="3"/>
      </rPr>
      <t>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굴림"/>
        <family val="3"/>
      </rPr>
      <t xml:space="preserve">사
</t>
    </r>
    <r>
      <rPr>
        <sz val="11"/>
        <color indexed="8"/>
        <rFont val="Times New Roman"/>
        <family val="1"/>
      </rPr>
      <t>Medical technicians</t>
    </r>
  </si>
  <si>
    <r>
      <t xml:space="preserve">
</t>
    </r>
    <r>
      <rPr>
        <sz val="11"/>
        <color indexed="8"/>
        <rFont val="굴림"/>
        <family val="3"/>
      </rPr>
      <t xml:space="preserve">보건직
</t>
    </r>
    <r>
      <rPr>
        <sz val="11"/>
        <color indexed="8"/>
        <rFont val="Times New Roman"/>
        <family val="1"/>
      </rPr>
      <t>Public Health workers</t>
    </r>
  </si>
  <si>
    <r>
      <rPr>
        <sz val="11"/>
        <color indexed="8"/>
        <rFont val="굴림"/>
        <family val="3"/>
      </rPr>
      <t xml:space="preserve">
보건직
</t>
    </r>
    <r>
      <rPr>
        <sz val="11"/>
        <color indexed="8"/>
        <rFont val="Times New Roman"/>
        <family val="1"/>
      </rPr>
      <t>Public Health workers</t>
    </r>
  </si>
  <si>
    <t>Quasi-
drugs</t>
  </si>
  <si>
    <r>
      <rPr>
        <sz val="11"/>
        <color indexed="8"/>
        <rFont val="바탕"/>
        <family val="1"/>
      </rPr>
      <t>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   Number of dealers</t>
    </r>
  </si>
  <si>
    <t>(rest area)</t>
  </si>
  <si>
    <t xml:space="preserve"> restaurants</t>
  </si>
  <si>
    <t>Bathhouse</t>
  </si>
  <si>
    <t>business</t>
  </si>
  <si>
    <t>건물위생</t>
  </si>
  <si>
    <r>
      <t>관리업</t>
    </r>
    <r>
      <rPr>
        <vertAlign val="superscript"/>
        <sz val="11"/>
        <color indexed="8"/>
        <rFont val="바탕"/>
        <family val="1"/>
      </rPr>
      <t>2)</t>
    </r>
  </si>
  <si>
    <r>
      <t xml:space="preserve">     2) </t>
    </r>
    <r>
      <rPr>
        <sz val="9"/>
        <rFont val="바탕"/>
        <family val="1"/>
      </rPr>
      <t>공중위생관립법</t>
    </r>
    <r>
      <rPr>
        <sz val="9"/>
        <rFont val="Times New Roman"/>
        <family val="1"/>
      </rPr>
      <t>(2016.2.3.)</t>
    </r>
    <r>
      <rPr>
        <sz val="9"/>
        <rFont val="바탕"/>
        <family val="1"/>
      </rPr>
      <t>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위생관리용역업이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건물위생관리업으로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변경됨</t>
    </r>
  </si>
  <si>
    <t xml:space="preserve">          2) Replacing the 'Business of providing building sanitary control services' with 'Sanitary service business' according to the public Health Control Act(2016.2.3.)</t>
  </si>
  <si>
    <t>Sanitary
service
business</t>
  </si>
  <si>
    <t>폐렴구균</t>
  </si>
  <si>
    <t>PCV</t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</si>
  <si>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By Gender</t>
    </r>
  </si>
  <si>
    <r>
      <rPr>
        <sz val="11"/>
        <color indexed="8"/>
        <rFont val="바탕"/>
        <family val="1"/>
      </rPr>
      <t>소계</t>
    </r>
    <r>
      <rPr>
        <sz val="11"/>
        <color indexed="8"/>
        <rFont val="Times New Roman"/>
        <family val="1"/>
      </rPr>
      <t xml:space="preserve"> 
Sub total</t>
    </r>
  </si>
  <si>
    <r>
      <rPr>
        <sz val="11"/>
        <color indexed="8"/>
        <rFont val="바탕"/>
        <family val="1"/>
      </rPr>
      <t>여</t>
    </r>
    <r>
      <rPr>
        <sz val="11"/>
        <color indexed="8"/>
        <rFont val="Times New Roman"/>
        <family val="1"/>
      </rPr>
      <t xml:space="preserve">  
Female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</si>
  <si>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
Male</t>
    </r>
  </si>
  <si>
    <t>Unit: establishments, person</t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</si>
  <si>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</si>
  <si>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</si>
  <si>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</si>
  <si>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</si>
  <si>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가정</t>
    </r>
  </si>
  <si>
    <r>
      <rPr>
        <sz val="11"/>
        <color indexed="8"/>
        <rFont val="바탕"/>
        <family val="1"/>
      </rPr>
      <t>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</si>
  <si>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</si>
  <si>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국공립</t>
    </r>
  </si>
  <si>
    <r>
      <rPr>
        <sz val="11"/>
        <color indexed="8"/>
        <rFont val="바탕"/>
        <family val="1"/>
      </rPr>
      <t>민간</t>
    </r>
  </si>
  <si>
    <r>
      <rPr>
        <sz val="11"/>
        <color indexed="8"/>
        <rFont val="바탕"/>
        <family val="1"/>
      </rPr>
      <t>협동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</si>
  <si>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</si>
  <si>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</si>
  <si>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직장</t>
    </r>
  </si>
  <si>
    <r>
      <rPr>
        <sz val="11"/>
        <color indexed="8"/>
        <rFont val="바탕"/>
        <family val="1"/>
      </rPr>
      <t>보육아동수</t>
    </r>
    <r>
      <rPr>
        <sz val="11"/>
        <color indexed="8"/>
        <rFont val="Times New Roman"/>
        <family val="1"/>
      </rPr>
      <t xml:space="preserve">  Children in care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</si>
  <si>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</si>
  <si>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</si>
  <si>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</si>
  <si>
    <t xml:space="preserve"> Authorized</t>
  </si>
  <si>
    <r>
      <rPr>
        <sz val="11"/>
        <color indexed="8"/>
        <rFont val="바탕"/>
        <family val="1"/>
      </rPr>
      <t>어린이집</t>
    </r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  Childcare Facilities</t>
    </r>
  </si>
  <si>
    <t>사회복지
법인</t>
  </si>
  <si>
    <t>Work
place</t>
  </si>
  <si>
    <t xml:space="preserve"> Authorized</t>
  </si>
  <si>
    <t>Private</t>
  </si>
  <si>
    <t>Private</t>
  </si>
  <si>
    <t>Authorized and others</t>
  </si>
  <si>
    <t>Parents
co-op</t>
  </si>
  <si>
    <t>Parents
co-op</t>
  </si>
  <si>
    <t>Work
place</t>
  </si>
  <si>
    <r>
      <rPr>
        <sz val="11"/>
        <color indexed="8"/>
        <rFont val="바탕"/>
        <family val="1"/>
      </rPr>
      <t>법인</t>
    </r>
    <r>
      <rPr>
        <sz val="11"/>
        <color indexed="8"/>
        <rFont val="Times New Roman"/>
        <family val="1"/>
      </rPr>
      <t xml:space="preserve">, 
</t>
    </r>
    <r>
      <rPr>
        <sz val="11"/>
        <color indexed="8"/>
        <rFont val="바탕"/>
        <family val="1"/>
      </rPr>
      <t>단체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</si>
  <si>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</si>
  <si>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등록가구</t>
    </r>
  </si>
  <si>
    <r>
      <rPr>
        <sz val="11"/>
        <color indexed="8"/>
        <rFont val="바탕"/>
        <family val="1"/>
      </rPr>
      <t>방문건수</t>
    </r>
  </si>
  <si>
    <r>
      <rPr>
        <sz val="11"/>
        <color indexed="8"/>
        <rFont val="바탕"/>
        <family val="1"/>
      </rPr>
      <t>질환별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방문간호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환자수</t>
    </r>
  </si>
  <si>
    <r>
      <rPr>
        <sz val="11"/>
        <color indexed="8"/>
        <rFont val="바탕"/>
        <family val="1"/>
      </rPr>
      <t>암</t>
    </r>
  </si>
  <si>
    <r>
      <rPr>
        <sz val="11"/>
        <color indexed="8"/>
        <rFont val="바탕"/>
        <family val="1"/>
      </rPr>
      <t>당뇨병</t>
    </r>
  </si>
  <si>
    <r>
      <rPr>
        <sz val="11"/>
        <color indexed="8"/>
        <rFont val="바탕"/>
        <family val="1"/>
      </rPr>
      <t>관절염</t>
    </r>
  </si>
  <si>
    <r>
      <rPr>
        <sz val="11"/>
        <color indexed="8"/>
        <rFont val="바탕"/>
        <family val="1"/>
      </rPr>
      <t>뇌졸증</t>
    </r>
  </si>
  <si>
    <r>
      <rPr>
        <sz val="11"/>
        <color indexed="8"/>
        <rFont val="바탕"/>
        <family val="1"/>
      </rPr>
      <t>치매</t>
    </r>
  </si>
  <si>
    <r>
      <rPr>
        <sz val="11"/>
        <color indexed="8"/>
        <rFont val="바탕"/>
        <family val="1"/>
      </rPr>
      <t>정신질환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</si>
  <si>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</si>
  <si>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</si>
  <si>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</si>
  <si>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방문보건대상</t>
    </r>
  </si>
  <si>
    <r>
      <rPr>
        <sz val="11"/>
        <color indexed="8"/>
        <rFont val="바탕"/>
        <family val="1"/>
      </rPr>
      <t>고혈압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</si>
  <si>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</si>
  <si>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</si>
  <si>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가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방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문</t>
    </r>
    <r>
      <rPr>
        <sz val="11"/>
        <color indexed="8"/>
        <rFont val="Times New Roman"/>
        <family val="1"/>
      </rPr>
      <t xml:space="preserve">     Home visiting</t>
    </r>
  </si>
  <si>
    <r>
      <rPr>
        <sz val="11"/>
        <color indexed="8"/>
        <rFont val="바탕"/>
        <family val="1"/>
      </rPr>
      <t>보건소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내외
서비스연계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건수
</t>
    </r>
    <r>
      <rPr>
        <sz val="11"/>
        <color indexed="8"/>
        <rFont val="Times New Roman"/>
        <family val="1"/>
      </rPr>
      <t>no. of connection
service of health
center inside and out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</si>
  <si>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</si>
  <si>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동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</si>
  <si>
    <t>Low-income Single Parent Families</t>
  </si>
  <si>
    <t>34. Status of children needing protection and results
of Protective measures by City</t>
  </si>
  <si>
    <r>
      <rPr>
        <sz val="11"/>
        <color indexed="8"/>
        <rFont val="바탕"/>
        <family val="1"/>
      </rPr>
      <t xml:space="preserve">미혼부모
혼외자
</t>
    </r>
    <r>
      <rPr>
        <sz val="11"/>
        <color indexed="8"/>
        <rFont val="Times New Roman"/>
        <family val="1"/>
      </rPr>
      <t>Unmarried
Parents,
Out of wedlock</t>
    </r>
  </si>
  <si>
    <r>
      <rPr>
        <sz val="11"/>
        <color indexed="8"/>
        <rFont val="바탕"/>
        <family val="1"/>
      </rPr>
      <t>비행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가출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 xml:space="preserve">
부랑아
</t>
    </r>
    <r>
      <rPr>
        <sz val="11"/>
        <color indexed="8"/>
        <rFont val="Times New Roman"/>
        <family val="1"/>
      </rPr>
      <t>Delinquent,
Runaway
children, others</t>
    </r>
  </si>
  <si>
    <r>
      <rPr>
        <sz val="11"/>
        <color indexed="8"/>
        <rFont val="바탕"/>
        <family val="1"/>
      </rPr>
      <t>빈곤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실직</t>
    </r>
    <r>
      <rPr>
        <sz val="11"/>
        <color indexed="8"/>
        <rFont val="Times New Roman"/>
        <family val="1"/>
      </rPr>
      <t xml:space="preserve">,
</t>
    </r>
    <r>
      <rPr>
        <sz val="11"/>
        <color indexed="8"/>
        <rFont val="바탕"/>
        <family val="1"/>
      </rPr>
      <t>학대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등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기타
</t>
    </r>
    <r>
      <rPr>
        <sz val="11"/>
        <color indexed="8"/>
        <rFont val="Times New Roman"/>
        <family val="1"/>
      </rPr>
      <t>Poverty, Jobless,
Abuse, etc</t>
    </r>
  </si>
  <si>
    <r>
      <rPr>
        <sz val="11"/>
        <color indexed="8"/>
        <rFont val="바탕"/>
        <family val="1"/>
      </rPr>
      <t>보호조치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현황
</t>
    </r>
    <r>
      <rPr>
        <sz val="11"/>
        <color indexed="8"/>
        <rFont val="Times New Roman"/>
        <family val="1"/>
      </rPr>
      <t>Interventions for child protection</t>
    </r>
  </si>
  <si>
    <r>
      <rPr>
        <sz val="11"/>
        <color indexed="8"/>
        <rFont val="바탕"/>
        <family val="1"/>
      </rPr>
      <t xml:space="preserve">공동생활
가정
</t>
    </r>
    <r>
      <rPr>
        <sz val="11"/>
        <color indexed="8"/>
        <rFont val="Times New Roman"/>
        <family val="1"/>
      </rPr>
      <t>Group home</t>
    </r>
  </si>
  <si>
    <r>
      <rPr>
        <sz val="11"/>
        <color indexed="8"/>
        <rFont val="바탕"/>
        <family val="1"/>
      </rPr>
      <t>가정보호</t>
    </r>
    <r>
      <rPr>
        <sz val="11"/>
        <color indexed="8"/>
        <rFont val="Times New Roman"/>
        <family val="1"/>
      </rPr>
      <t xml:space="preserve">  Home care</t>
    </r>
  </si>
  <si>
    <r>
      <rPr>
        <sz val="11"/>
        <color indexed="8"/>
        <rFont val="바탕"/>
        <family val="1"/>
      </rPr>
      <t>시설입소</t>
    </r>
    <r>
      <rPr>
        <sz val="11"/>
        <color indexed="8"/>
        <rFont val="Times New Roman"/>
        <family val="1"/>
      </rPr>
      <t xml:space="preserve">  Institutional care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</si>
  <si>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</si>
  <si>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</si>
  <si>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     By type of the disabled</t>
    </r>
  </si>
  <si>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</si>
  <si>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지체</t>
    </r>
  </si>
  <si>
    <r>
      <rPr>
        <sz val="11"/>
        <color indexed="8"/>
        <rFont val="바탕"/>
        <family val="1"/>
      </rPr>
      <t>시각</t>
    </r>
  </si>
  <si>
    <r>
      <rPr>
        <sz val="11"/>
        <color indexed="8"/>
        <rFont val="바탕"/>
        <family val="1"/>
      </rPr>
      <t>청각</t>
    </r>
  </si>
  <si>
    <r>
      <rPr>
        <sz val="11"/>
        <color indexed="8"/>
        <rFont val="바탕"/>
        <family val="1"/>
      </rPr>
      <t>언어</t>
    </r>
  </si>
  <si>
    <r>
      <rPr>
        <sz val="11"/>
        <color indexed="8"/>
        <rFont val="바탕"/>
        <family val="1"/>
      </rPr>
      <t>정신장애</t>
    </r>
  </si>
  <si>
    <r>
      <rPr>
        <sz val="11"/>
        <color indexed="8"/>
        <rFont val="바탕"/>
        <family val="1"/>
      </rPr>
      <t>호흡기</t>
    </r>
  </si>
  <si>
    <r>
      <rPr>
        <sz val="11"/>
        <color indexed="8"/>
        <rFont val="바탕"/>
        <family val="1"/>
      </rPr>
      <t>간</t>
    </r>
  </si>
  <si>
    <r>
      <rPr>
        <sz val="11"/>
        <color indexed="8"/>
        <rFont val="바탕"/>
        <family val="1"/>
      </rPr>
      <t>안면</t>
    </r>
  </si>
  <si>
    <r>
      <rPr>
        <sz val="11"/>
        <color indexed="8"/>
        <rFont val="바탕"/>
        <family val="1"/>
      </rPr>
      <t>장루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바탕"/>
        <family val="1"/>
      </rPr>
      <t>요루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</si>
  <si>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</si>
  <si>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Gender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</si>
  <si>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형</t>
    </r>
    <r>
      <rPr>
        <sz val="11"/>
        <color indexed="8"/>
        <rFont val="Times New Roman"/>
        <family val="1"/>
      </rPr>
      <t xml:space="preserve"> By type of the disabled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</si>
  <si>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</si>
  <si>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>뇌병변</t>
    </r>
  </si>
  <si>
    <r>
      <rPr>
        <sz val="11"/>
        <color indexed="8"/>
        <rFont val="바탕"/>
        <family val="1"/>
      </rPr>
      <t>지적장애</t>
    </r>
  </si>
  <si>
    <r>
      <rPr>
        <sz val="11"/>
        <color indexed="8"/>
        <rFont val="바탕"/>
        <family val="1"/>
      </rPr>
      <t>자폐성</t>
    </r>
  </si>
  <si>
    <r>
      <rPr>
        <sz val="11"/>
        <color indexed="8"/>
        <rFont val="바탕"/>
        <family val="1"/>
      </rPr>
      <t>신장장애</t>
    </r>
  </si>
  <si>
    <r>
      <rPr>
        <sz val="11"/>
        <color indexed="8"/>
        <rFont val="바탕"/>
        <family val="1"/>
      </rPr>
      <t>읍면동별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</si>
  <si>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</si>
  <si>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</si>
  <si>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</si>
  <si>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</si>
  <si>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</si>
  <si>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</si>
  <si>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3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</si>
  <si>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4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</si>
  <si>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</si>
  <si>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심장장애</t>
    </r>
  </si>
  <si>
    <r>
      <rPr>
        <sz val="11"/>
        <color indexed="8"/>
        <rFont val="바탕"/>
        <family val="1"/>
      </rPr>
      <t>뇌전증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</si>
  <si>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정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도</t>
    </r>
    <r>
      <rPr>
        <vertAlign val="superscript"/>
        <sz val="11"/>
        <color indexed="8"/>
        <rFont val="Times New Roman"/>
        <family val="1"/>
      </rPr>
      <t xml:space="preserve">1) </t>
    </r>
    <r>
      <rPr>
        <sz val="11"/>
        <color indexed="8"/>
        <rFont val="Times New Roman"/>
        <family val="1"/>
      </rPr>
      <t xml:space="preserve">   degree of disability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</si>
  <si>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</si>
  <si>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웅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읍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</si>
  <si>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</si>
  <si>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</si>
  <si>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 xml:space="preserve">심한장애
</t>
    </r>
    <r>
      <rPr>
        <sz val="11"/>
        <color indexed="8"/>
        <rFont val="Times New Roman"/>
        <family val="1"/>
      </rPr>
      <t>Severe disability</t>
    </r>
  </si>
  <si>
    <r>
      <rPr>
        <sz val="11"/>
        <color indexed="8"/>
        <rFont val="바탕"/>
        <family val="1"/>
      </rPr>
      <t>심하지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않은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장애
</t>
    </r>
    <r>
      <rPr>
        <sz val="11"/>
        <color indexed="8"/>
        <rFont val="Times New Roman"/>
        <family val="1"/>
      </rPr>
      <t>Mild disability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</si>
  <si>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</si>
  <si>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</si>
  <si>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청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</si>
  <si>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</si>
  <si>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</si>
  <si>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2 </t>
    </r>
    <r>
      <rPr>
        <sz val="11"/>
        <color indexed="8"/>
        <rFont val="바탕"/>
        <family val="1"/>
      </rPr>
      <t>동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</si>
  <si>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장애등급제</t>
    </r>
    <r>
      <rPr>
        <sz val="9"/>
        <rFont val="Times New Roman"/>
        <family val="1"/>
      </rPr>
      <t>(1~6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 </t>
    </r>
    <r>
      <rPr>
        <sz val="9"/>
        <rFont val="바탕"/>
        <family val="1"/>
      </rPr>
      <t>폐지되고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정도가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심한장애인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), </t>
    </r>
    <r>
      <rPr>
        <sz val="9"/>
        <rFont val="바탕"/>
        <family val="1"/>
      </rPr>
      <t>심하지않은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장애인</t>
    </r>
    <r>
      <rPr>
        <sz val="9"/>
        <rFont val="Times New Roman"/>
        <family val="1"/>
      </rPr>
      <t>(</t>
    </r>
    <r>
      <rPr>
        <sz val="9"/>
        <rFont val="바탕"/>
        <family val="1"/>
      </rPr>
      <t>기존</t>
    </r>
    <r>
      <rPr>
        <sz val="9"/>
        <rFont val="Times New Roman"/>
        <family val="1"/>
      </rPr>
      <t xml:space="preserve"> 4~6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)</t>
    </r>
    <r>
      <rPr>
        <sz val="9"/>
        <rFont val="바탕"/>
        <family val="1"/>
      </rPr>
      <t>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구분</t>
    </r>
    <r>
      <rPr>
        <sz val="9"/>
        <rFont val="Times New Roman"/>
        <family val="1"/>
      </rPr>
      <t>(</t>
    </r>
    <r>
      <rPr>
        <sz val="9"/>
        <rFont val="바탕"/>
        <family val="1"/>
      </rPr>
      <t>시행</t>
    </r>
    <r>
      <rPr>
        <sz val="9"/>
        <rFont val="Times New Roman"/>
        <family val="1"/>
      </rPr>
      <t xml:space="preserve"> 2019.7.1)</t>
    </r>
  </si>
  <si>
    <t>정신
지체</t>
  </si>
  <si>
    <r>
      <rPr>
        <sz val="11"/>
        <color indexed="8"/>
        <rFont val="바탕"/>
        <family val="1"/>
      </rPr>
      <t xml:space="preserve">시설수
</t>
    </r>
    <r>
      <rPr>
        <sz val="11"/>
        <color indexed="8"/>
        <rFont val="Times New Roman"/>
        <family val="1"/>
      </rPr>
      <t>No. of facilities</t>
    </r>
  </si>
  <si>
    <r>
      <rPr>
        <sz val="11"/>
        <color indexed="8"/>
        <rFont val="바탕"/>
        <family val="1"/>
      </rPr>
      <t>입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 </t>
    </r>
  </si>
  <si>
    <r>
      <rPr>
        <sz val="11"/>
        <color indexed="8"/>
        <rFont val="바탕"/>
        <family val="1"/>
      </rPr>
      <t>연말현재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수용인원</t>
    </r>
    <r>
      <rPr>
        <sz val="11"/>
        <color indexed="8"/>
        <rFont val="Times New Roman"/>
        <family val="1"/>
      </rPr>
      <t xml:space="preserve">         No. of Inmates as of year-end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</si>
  <si>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 xml:space="preserve">별
</t>
    </r>
    <r>
      <rPr>
        <sz val="11"/>
        <color indexed="8"/>
        <rFont val="Times New Roman"/>
        <family val="1"/>
      </rPr>
      <t>Sex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</si>
  <si>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    Age</t>
    </r>
  </si>
  <si>
    <r>
      <rPr>
        <sz val="11"/>
        <color indexed="8"/>
        <rFont val="바탕"/>
        <family val="1"/>
      </rPr>
      <t>위탁자</t>
    </r>
  </si>
  <si>
    <r>
      <rPr>
        <sz val="11"/>
        <color indexed="8"/>
        <rFont val="바탕"/>
        <family val="1"/>
      </rPr>
      <t>무연고자</t>
    </r>
  </si>
  <si>
    <r>
      <rPr>
        <sz val="11"/>
        <color indexed="8"/>
        <rFont val="바탕"/>
        <family val="1"/>
      </rPr>
      <t>기타</t>
    </r>
  </si>
  <si>
    <r>
      <rPr>
        <sz val="11"/>
        <color indexed="8"/>
        <rFont val="바탕"/>
        <family val="1"/>
      </rPr>
      <t>연고자
인도</t>
    </r>
  </si>
  <si>
    <r>
      <rPr>
        <sz val="11"/>
        <color indexed="8"/>
        <rFont val="바탕"/>
        <family val="1"/>
      </rPr>
      <t>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업</t>
    </r>
  </si>
  <si>
    <r>
      <rPr>
        <sz val="11"/>
        <color indexed="8"/>
        <rFont val="바탕"/>
        <family val="1"/>
      </rPr>
      <t>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원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</si>
  <si>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망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</si>
  <si>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타</t>
    </r>
  </si>
  <si>
    <r>
      <t>18</t>
    </r>
    <r>
      <rPr>
        <sz val="11"/>
        <color indexed="8"/>
        <rFont val="바탕"/>
        <family val="1"/>
      </rPr>
      <t>세이상</t>
    </r>
    <r>
      <rPr>
        <sz val="11"/>
        <color indexed="8"/>
        <rFont val="Times New Roman"/>
        <family val="1"/>
      </rPr>
      <t xml:space="preserve"> 
18 years and over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</si>
  <si>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각</t>
    </r>
  </si>
  <si>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타</t>
    </r>
  </si>
  <si>
    <r>
      <rPr>
        <sz val="11"/>
        <color indexed="8"/>
        <rFont val="바탕"/>
        <family val="1"/>
      </rPr>
      <t>퇴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바탕"/>
        <family val="1"/>
      </rPr>
      <t>소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>자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</si>
  <si>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</si>
  <si>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계</t>
    </r>
  </si>
  <si>
    <r>
      <t>18</t>
    </r>
    <r>
      <rPr>
        <sz val="11"/>
        <color indexed="8"/>
        <rFont val="바탕"/>
        <family val="1"/>
      </rPr>
      <t>세미만</t>
    </r>
    <r>
      <rPr>
        <sz val="11"/>
        <color indexed="8"/>
        <rFont val="Times New Roman"/>
        <family val="1"/>
      </rPr>
      <t xml:space="preserve"> 
Less than 18 years 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</si>
  <si>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체</t>
    </r>
  </si>
  <si>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애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종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별</t>
    </r>
    <r>
      <rPr>
        <sz val="11"/>
        <color indexed="8"/>
        <rFont val="Times New Roman"/>
        <family val="1"/>
      </rPr>
      <t xml:space="preserve">      Disability</t>
    </r>
  </si>
  <si>
    <t>No</t>
  </si>
  <si>
    <r>
      <rPr>
        <sz val="11"/>
        <color indexed="8"/>
        <rFont val="바탕"/>
        <family val="1"/>
      </rPr>
      <t>여성폭력상담</t>
    </r>
    <r>
      <rPr>
        <sz val="11"/>
        <color indexed="8"/>
        <rFont val="Times New Roman"/>
        <family val="1"/>
      </rPr>
      <t xml:space="preserve">    Counseling for violence against women</t>
    </r>
  </si>
  <si>
    <t>Combined issues</t>
  </si>
  <si>
    <t>Forced prostitution</t>
  </si>
  <si>
    <t>No. of counseling centers</t>
  </si>
  <si>
    <t>No. of counseling
cases</t>
  </si>
  <si>
    <t>Referral to
facilities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</si>
  <si>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2020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추가</t>
    </r>
    <r>
      <rPr>
        <sz val="9"/>
        <rFont val="Times New Roman"/>
        <family val="1"/>
      </rPr>
      <t>(</t>
    </r>
    <r>
      <rPr>
        <sz val="9"/>
        <rFont val="바탕"/>
        <family val="1"/>
      </rPr>
      <t>통합상담</t>
    </r>
    <r>
      <rPr>
        <sz val="9"/>
        <rFont val="Times New Roman"/>
        <family val="1"/>
      </rPr>
      <t xml:space="preserve">), </t>
    </r>
  </si>
  <si>
    <r>
      <t xml:space="preserve">          </t>
    </r>
    <r>
      <rPr>
        <sz val="9"/>
        <rFont val="바탕"/>
        <family val="1"/>
      </rPr>
      <t>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상담소에서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가정폭력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성폭력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성매매피해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등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업무가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통합되어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상담하는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해당</t>
    </r>
  </si>
  <si>
    <t>Note: The item applies to those counseling centers that will cover domestic violence, sexual violence, and forced prostitution cases in a combined manner.</t>
  </si>
  <si>
    <t>Admissions</t>
  </si>
  <si>
    <t>Admissions</t>
  </si>
  <si>
    <t>Discharges</t>
  </si>
  <si>
    <t xml:space="preserve"> Mother-and-child family facilities</t>
  </si>
  <si>
    <t>Unmarried mother-and-child family facilities</t>
  </si>
  <si>
    <t>Group home for mother-and-child families</t>
  </si>
  <si>
    <r>
      <rPr>
        <sz val="11"/>
        <color indexed="8"/>
        <rFont val="바탕"/>
        <family val="1"/>
      </rPr>
      <t>한</t>
    </r>
    <r>
      <rPr>
        <sz val="11"/>
        <color indexed="8"/>
        <rFont val="바탕"/>
        <family val="1"/>
      </rPr>
      <t>부</t>
    </r>
    <r>
      <rPr>
        <sz val="11"/>
        <color indexed="8"/>
        <rFont val="바탕"/>
        <family val="1"/>
      </rPr>
      <t>모</t>
    </r>
    <r>
      <rPr>
        <sz val="11"/>
        <color indexed="8"/>
        <rFont val="바탕"/>
        <family val="1"/>
      </rPr>
      <t>가</t>
    </r>
    <r>
      <rPr>
        <sz val="11"/>
        <color indexed="8"/>
        <rFont val="바탕"/>
        <family val="1"/>
      </rPr>
      <t>족</t>
    </r>
    <r>
      <rPr>
        <sz val="11"/>
        <color indexed="8"/>
        <rFont val="바탕"/>
        <family val="1"/>
      </rPr>
      <t>시설</t>
    </r>
    <r>
      <rPr>
        <sz val="11"/>
        <color indexed="8"/>
        <rFont val="Times New Roman"/>
        <family val="1"/>
      </rPr>
      <t xml:space="preserve">   Single - Parent Family</t>
    </r>
  </si>
  <si>
    <r>
      <rPr>
        <sz val="11"/>
        <color indexed="8"/>
        <rFont val="바탕"/>
        <family val="1"/>
      </rPr>
      <t>한부모가족시설</t>
    </r>
    <r>
      <rPr>
        <sz val="11"/>
        <color indexed="8"/>
        <rFont val="Times New Roman"/>
        <family val="1"/>
      </rPr>
      <t xml:space="preserve">   Single - Parent Family</t>
    </r>
  </si>
  <si>
    <t>소외여성복지시설   Underprivileged women</t>
  </si>
  <si>
    <r>
      <rPr>
        <sz val="11"/>
        <color indexed="8"/>
        <rFont val="바탕"/>
        <family val="1"/>
      </rPr>
      <t>소외여성복지시설</t>
    </r>
    <r>
      <rPr>
        <sz val="11"/>
        <color indexed="8"/>
        <rFont val="Times New Roman"/>
        <family val="1"/>
      </rPr>
      <t xml:space="preserve">   Underprivileged women</t>
    </r>
  </si>
  <si>
    <t>Temporary facilities for mother and Child</t>
  </si>
  <si>
    <t>Facilities for victims of Sexual violence</t>
  </si>
  <si>
    <t>Facilities for victims of domestic violence</t>
  </si>
  <si>
    <t>Facilities for victims of prostitution</t>
  </si>
  <si>
    <t>facilities</t>
  </si>
  <si>
    <t>Inmates as</t>
  </si>
  <si>
    <t>26. Recipients of National Basic Livelihood Security Benefit</t>
  </si>
  <si>
    <r>
      <rPr>
        <sz val="11"/>
        <color indexed="8"/>
        <rFont val="바탕"/>
        <family val="1"/>
      </rPr>
      <t>타법령에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의한특례
</t>
    </r>
    <r>
      <rPr>
        <sz val="11"/>
        <color indexed="8"/>
        <rFont val="Times New Roman"/>
        <family val="1"/>
      </rPr>
      <t>Of special benefits by legislations</t>
    </r>
  </si>
  <si>
    <r>
      <rPr>
        <sz val="11"/>
        <color indexed="8"/>
        <rFont val="바탕"/>
        <family val="1"/>
      </rPr>
      <t xml:space="preserve">개인단위보장특례
</t>
    </r>
    <r>
      <rPr>
        <sz val="11"/>
        <color indexed="8"/>
        <rFont val="Times New Roman"/>
        <family val="1"/>
      </rPr>
      <t>Of special benefits for individuals</t>
    </r>
  </si>
  <si>
    <t>No. of
households</t>
  </si>
  <si>
    <t>No. of
Persons</t>
  </si>
  <si>
    <t>25. Community Care Fecilities for the Elderly</t>
  </si>
  <si>
    <r>
      <rPr>
        <sz val="11"/>
        <rFont val="바탕"/>
        <family val="1"/>
      </rPr>
      <t xml:space="preserve">시설수
</t>
    </r>
    <r>
      <rPr>
        <sz val="11"/>
        <rFont val="Times New Roman"/>
        <family val="1"/>
      </rPr>
      <t xml:space="preserve">
Facilities</t>
    </r>
  </si>
  <si>
    <t>24. Medical Welfare Facilities for the Elderly</t>
  </si>
  <si>
    <t>Unit: number, person</t>
  </si>
  <si>
    <t>23. Residential Welfare Facilities for the Elderly</t>
  </si>
  <si>
    <t>Facilities</t>
  </si>
  <si>
    <t>Admissions</t>
  </si>
  <si>
    <t>Capacity</t>
  </si>
  <si>
    <t>Users</t>
  </si>
  <si>
    <r>
      <rPr>
        <sz val="11"/>
        <color indexed="8"/>
        <rFont val="바탕"/>
        <family val="1"/>
      </rPr>
      <t xml:space="preserve">노인복지주택
</t>
    </r>
    <r>
      <rPr>
        <sz val="11"/>
        <color indexed="8"/>
        <rFont val="Times New Roman"/>
        <family val="1"/>
      </rPr>
      <t>Welfare house for the aged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</si>
  <si>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</si>
  <si>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 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 xml:space="preserve">Total     </t>
    </r>
  </si>
  <si>
    <r>
      <rPr>
        <sz val="11"/>
        <color indexed="8"/>
        <rFont val="바탕"/>
        <family val="1"/>
      </rPr>
      <t xml:space="preserve">양로시설
</t>
    </r>
    <r>
      <rPr>
        <sz val="11"/>
        <color indexed="8"/>
        <rFont val="Times New Roman"/>
        <family val="1"/>
      </rPr>
      <t>Institution for the aged</t>
    </r>
  </si>
  <si>
    <r>
      <rPr>
        <sz val="11"/>
        <color indexed="8"/>
        <rFont val="바탕"/>
        <family val="1"/>
      </rPr>
      <t>남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</si>
  <si>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</si>
  <si>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오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</si>
  <si>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5 </t>
    </r>
    <r>
      <rPr>
        <sz val="11"/>
        <color indexed="8"/>
        <rFont val="바탕"/>
        <family val="1"/>
      </rPr>
      <t>동</t>
    </r>
  </si>
  <si>
    <r>
      <rPr>
        <sz val="11"/>
        <color indexed="8"/>
        <rFont val="바탕"/>
        <family val="1"/>
      </rPr>
      <t xml:space="preserve">노인공동생활가정
</t>
    </r>
    <r>
      <rPr>
        <sz val="11"/>
        <color indexed="8"/>
        <rFont val="Times New Roman"/>
        <family val="1"/>
      </rPr>
      <t>Senior citizens' home</t>
    </r>
  </si>
  <si>
    <r>
      <rPr>
        <sz val="11"/>
        <color indexed="8"/>
        <rFont val="바탕"/>
        <family val="1"/>
      </rPr>
      <t>여</t>
    </r>
  </si>
  <si>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북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</si>
  <si>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남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포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</si>
  <si>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</si>
  <si>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미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산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</si>
  <si>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성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주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면</t>
    </r>
  </si>
  <si>
    <r>
      <rPr>
        <sz val="11"/>
        <color indexed="8"/>
        <rFont val="바탕"/>
        <family val="1"/>
      </rPr>
      <t>대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천</t>
    </r>
    <r>
      <rPr>
        <sz val="11"/>
        <color indexed="8"/>
        <rFont val="Times New Roman"/>
        <family val="1"/>
      </rPr>
      <t xml:space="preserve"> 1 </t>
    </r>
    <r>
      <rPr>
        <sz val="11"/>
        <color indexed="8"/>
        <rFont val="바탕"/>
        <family val="1"/>
      </rPr>
      <t>동</t>
    </r>
  </si>
  <si>
    <t>Leisure Facilities for the Elderly</t>
  </si>
  <si>
    <t>Community
senior center</t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</si>
  <si>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바탕"/>
        <family val="1"/>
      </rPr>
      <t>계</t>
    </r>
    <r>
      <rPr>
        <sz val="11"/>
        <color indexed="8"/>
        <rFont val="Times New Roman"/>
        <family val="1"/>
      </rPr>
      <t xml:space="preserve">         Grand  Total</t>
    </r>
  </si>
  <si>
    <r>
      <rPr>
        <sz val="11"/>
        <color indexed="8"/>
        <rFont val="바탕"/>
        <family val="1"/>
      </rPr>
      <t>국가유공자</t>
    </r>
    <r>
      <rPr>
        <sz val="11"/>
        <color indexed="8"/>
        <rFont val="Times New Roman"/>
        <family val="1"/>
      </rPr>
      <t xml:space="preserve">    Patriots and veterans</t>
    </r>
  </si>
  <si>
    <r>
      <rPr>
        <sz val="11"/>
        <color indexed="8"/>
        <rFont val="바탕"/>
        <family val="1"/>
      </rPr>
      <t>유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족</t>
    </r>
    <r>
      <rPr>
        <sz val="11"/>
        <color indexed="8"/>
        <rFont val="Times New Roman"/>
        <family val="1"/>
      </rPr>
      <t xml:space="preserve">  Bereaved Fanilies</t>
    </r>
  </si>
  <si>
    <r>
      <rPr>
        <sz val="11"/>
        <color indexed="8"/>
        <rFont val="바탕"/>
        <family val="1"/>
      </rPr>
      <t>기타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대상자</t>
    </r>
    <r>
      <rPr>
        <sz val="11"/>
        <color indexed="8"/>
        <rFont val="Times New Roman"/>
        <family val="1"/>
      </rPr>
      <t xml:space="preserve">       Others</t>
    </r>
  </si>
  <si>
    <t>Unit : person,  thousand won</t>
  </si>
  <si>
    <r>
      <rPr>
        <sz val="11"/>
        <color indexed="8"/>
        <rFont val="바탕"/>
        <family val="1"/>
      </rPr>
      <t>분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 xml:space="preserve">할
</t>
    </r>
    <r>
      <rPr>
        <sz val="11"/>
        <color indexed="8"/>
        <rFont val="Times New Roman"/>
        <family val="1"/>
      </rPr>
      <t>Divided</t>
    </r>
  </si>
  <si>
    <r>
      <t xml:space="preserve">장애연금
</t>
    </r>
    <r>
      <rPr>
        <sz val="11"/>
        <color indexed="8"/>
        <rFont val="times"/>
        <family val="1"/>
      </rPr>
      <t>Disability pension</t>
    </r>
  </si>
  <si>
    <r>
      <t xml:space="preserve">유족연금
</t>
    </r>
    <r>
      <rPr>
        <sz val="11"/>
        <color indexed="8"/>
        <rFont val="times"/>
        <family val="1"/>
      </rPr>
      <t>Survivor pension</t>
    </r>
  </si>
  <si>
    <t>18. Cases and Benefits
in National Pension by Benefit Type(2-1)</t>
  </si>
  <si>
    <t>18. Cases and Benefits
in National Pension by Benefit Type(2-2)</t>
  </si>
  <si>
    <t xml:space="preserve">Note : ( ) shows an insured period of National Pension scheme. </t>
  </si>
  <si>
    <t xml:space="preserve">Note : ( ) shows an insured period of National Pension scheme. </t>
  </si>
  <si>
    <t>No. of</t>
  </si>
  <si>
    <t>세대주</t>
  </si>
  <si>
    <r>
      <rPr>
        <sz val="11"/>
        <color indexed="8"/>
        <rFont val="바탕"/>
        <family val="1"/>
      </rPr>
      <t>공무원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사립학교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교직원</t>
    </r>
    <r>
      <rPr>
        <sz val="11"/>
        <color indexed="8"/>
        <rFont val="Times New Roman"/>
        <family val="1"/>
      </rPr>
      <t xml:space="preserve">
Government employees and private school teachers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</si>
  <si>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</si>
  <si>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</si>
  <si>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계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</si>
  <si>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</si>
  <si>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가입자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</si>
  <si>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</si>
  <si>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>피부양자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</si>
  <si>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</si>
  <si>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</si>
  <si>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>합</t>
    </r>
    <r>
      <rPr>
        <sz val="11"/>
        <color indexed="8"/>
        <rFont val="Times New Roman"/>
        <family val="1"/>
      </rPr>
      <t xml:space="preserve">       </t>
    </r>
    <r>
      <rPr>
        <sz val="11"/>
        <color indexed="8"/>
        <rFont val="바탕"/>
        <family val="1"/>
      </rPr>
      <t xml:space="preserve">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</si>
  <si>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근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자
</t>
    </r>
    <r>
      <rPr>
        <sz val="11"/>
        <color indexed="8"/>
        <rFont val="Times New Roman"/>
        <family val="1"/>
      </rPr>
      <t xml:space="preserve"> Worker</t>
    </r>
  </si>
  <si>
    <r>
      <rPr>
        <sz val="11"/>
        <color indexed="8"/>
        <rFont val="바탕"/>
        <family val="1"/>
      </rPr>
      <t>지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역</t>
    </r>
    <r>
      <rPr>
        <sz val="11"/>
        <color indexed="8"/>
        <rFont val="Times New Roman"/>
        <family val="1"/>
      </rPr>
      <t xml:space="preserve"> 
Self-employeds</t>
    </r>
  </si>
  <si>
    <r>
      <rPr>
        <sz val="11"/>
        <color indexed="8"/>
        <rFont val="바탕"/>
        <family val="1"/>
      </rPr>
      <t>적용인구</t>
    </r>
    <r>
      <rPr>
        <sz val="11"/>
        <color indexed="8"/>
        <rFont val="Times New Roman"/>
        <family val="1"/>
      </rPr>
      <t xml:space="preserve"> Covered persons</t>
    </r>
  </si>
  <si>
    <r>
      <rPr>
        <sz val="11"/>
        <color indexed="8"/>
        <rFont val="바탕"/>
        <family val="1"/>
      </rPr>
      <t>사업장수</t>
    </r>
  </si>
  <si>
    <r>
      <rPr>
        <sz val="11"/>
        <color indexed="8"/>
        <rFont val="바탕"/>
        <family val="1"/>
      </rPr>
      <t>가입자</t>
    </r>
  </si>
  <si>
    <r>
      <t xml:space="preserve">12. </t>
    </r>
    <r>
      <rPr>
        <b/>
        <sz val="18"/>
        <rFont val="바탕"/>
        <family val="1"/>
      </rPr>
      <t>보건소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구강보건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사업실적</t>
    </r>
    <r>
      <rPr>
        <b/>
        <sz val="18"/>
        <rFont val="Times New Roman"/>
        <family val="1"/>
      </rPr>
      <t xml:space="preserve">    Oral Health Activities at Health Centers</t>
    </r>
  </si>
  <si>
    <r>
      <rPr>
        <sz val="11"/>
        <color indexed="8"/>
        <rFont val="바탕"/>
        <family val="1"/>
      </rPr>
      <t>불소용액양치사업</t>
    </r>
  </si>
  <si>
    <r>
      <rPr>
        <sz val="11"/>
        <color indexed="8"/>
        <rFont val="바탕"/>
        <family val="1"/>
      </rPr>
      <t>불소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도포</t>
    </r>
  </si>
  <si>
    <r>
      <rPr>
        <sz val="11"/>
        <color indexed="8"/>
        <rFont val="바탕"/>
        <family val="1"/>
      </rPr>
      <t>인원</t>
    </r>
  </si>
  <si>
    <r>
      <rPr>
        <sz val="11"/>
        <color indexed="8"/>
        <rFont val="바탕"/>
        <family val="1"/>
      </rPr>
      <t>건수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</si>
  <si>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</si>
  <si>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구강보건교육</t>
    </r>
  </si>
  <si>
    <r>
      <rPr>
        <sz val="11"/>
        <color indexed="8"/>
        <rFont val="바탕"/>
        <family val="1"/>
      </rPr>
      <t>횟수</t>
    </r>
  </si>
  <si>
    <t>Scailing or oral prophylaxis</t>
  </si>
  <si>
    <t>Note: 'Denture for older' service has discontinued since 2016.</t>
  </si>
  <si>
    <t>11. Tuberculosis Patients(2-1)</t>
  </si>
  <si>
    <t>11. Tuberculosis Patients(2-2)</t>
  </si>
  <si>
    <r>
      <rPr>
        <sz val="11"/>
        <color indexed="8"/>
        <rFont val="바탕"/>
        <family val="1"/>
      </rPr>
      <t>병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바탕"/>
        <family val="1"/>
      </rPr>
      <t>의원</t>
    </r>
    <r>
      <rPr>
        <sz val="11"/>
        <color indexed="8"/>
        <rFont val="Times New Roman"/>
        <family val="1"/>
      </rPr>
      <t xml:space="preserve"> Hospitals and clinics</t>
    </r>
  </si>
  <si>
    <t xml:space="preserve">Exam of the Sputum </t>
  </si>
  <si>
    <r>
      <t>객담검사</t>
    </r>
    <r>
      <rPr>
        <vertAlign val="superscript"/>
        <sz val="11"/>
        <color indexed="8"/>
        <rFont val="바탕"/>
        <family val="1"/>
      </rPr>
      <t>1)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</si>
  <si>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>: 1)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따라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검사건수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항목의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세부항목</t>
    </r>
    <r>
      <rPr>
        <sz val="9"/>
        <rFont val="Times New Roman"/>
        <family val="1"/>
      </rPr>
      <t xml:space="preserve"> "</t>
    </r>
    <r>
      <rPr>
        <sz val="9"/>
        <rFont val="바탕"/>
        <family val="1"/>
      </rPr>
      <t>객담검사</t>
    </r>
    <r>
      <rPr>
        <sz val="9"/>
        <rFont val="Times New Roman"/>
        <family val="1"/>
      </rPr>
      <t xml:space="preserve">" </t>
    </r>
    <r>
      <rPr>
        <sz val="9"/>
        <rFont val="바탕"/>
        <family val="1"/>
      </rPr>
      <t>삭제</t>
    </r>
  </si>
  <si>
    <t>16. Medical Treatment Activities
Under the National Health Insurance</t>
  </si>
  <si>
    <t>Unit : case, day, thousand Won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</si>
  <si>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1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</si>
  <si>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</si>
  <si>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마버그열
</t>
    </r>
    <r>
      <rPr>
        <sz val="11"/>
        <rFont val="Times New Roman"/>
        <family val="1"/>
      </rPr>
      <t>Marburg fever</t>
    </r>
  </si>
  <si>
    <r>
      <rPr>
        <sz val="11"/>
        <rFont val="바탕"/>
        <family val="1"/>
      </rPr>
      <t xml:space="preserve">라싸열
</t>
    </r>
    <r>
      <rPr>
        <sz val="11"/>
        <rFont val="Times New Roman"/>
        <family val="1"/>
      </rPr>
      <t>Lassa fever</t>
    </r>
  </si>
  <si>
    <r>
      <rPr>
        <sz val="11"/>
        <rFont val="바탕"/>
        <family val="1"/>
      </rPr>
      <t xml:space="preserve">두창
</t>
    </r>
    <r>
      <rPr>
        <sz val="11"/>
        <rFont val="Times New Roman"/>
        <family val="1"/>
      </rPr>
      <t>Smallpox</t>
    </r>
  </si>
  <si>
    <r>
      <rPr>
        <sz val="11"/>
        <rFont val="바탕"/>
        <family val="1"/>
      </rPr>
      <t xml:space="preserve">동물인플루엔자인체감염증
</t>
    </r>
    <r>
      <rPr>
        <sz val="11"/>
        <rFont val="Times New Roman"/>
        <family val="1"/>
      </rPr>
      <t>Animal influenza infection in humans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</si>
  <si>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</si>
  <si>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</si>
  <si>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</si>
  <si>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</si>
  <si>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 xml:space="preserve">여
</t>
    </r>
    <r>
      <rPr>
        <sz val="11"/>
        <rFont val="Times New Roman"/>
        <family val="1"/>
      </rPr>
      <t>Female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</si>
  <si>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</si>
  <si>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남
</t>
    </r>
    <r>
      <rPr>
        <sz val="11"/>
        <rFont val="Times New Roman"/>
        <family val="1"/>
      </rPr>
      <t>Male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</si>
  <si>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</si>
  <si>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</si>
  <si>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r>
      <rPr>
        <sz val="11"/>
        <rFont val="바탕"/>
        <family val="1"/>
      </rPr>
      <t>발생</t>
    </r>
  </si>
  <si>
    <r>
      <rPr>
        <sz val="11"/>
        <rFont val="바탕"/>
        <family val="1"/>
      </rPr>
      <t>사망</t>
    </r>
  </si>
  <si>
    <t>Case</t>
  </si>
  <si>
    <t>Deaths</t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</si>
  <si>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</si>
  <si>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</si>
  <si>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결핵
</t>
    </r>
    <r>
      <rPr>
        <sz val="11"/>
        <rFont val="Times New Roman"/>
        <family val="1"/>
      </rPr>
      <t>Tuberculosis</t>
    </r>
  </si>
  <si>
    <r>
      <rPr>
        <sz val="11"/>
        <rFont val="바탕"/>
        <family val="1"/>
      </rPr>
      <t xml:space="preserve">수두
</t>
    </r>
    <r>
      <rPr>
        <sz val="11"/>
        <rFont val="Times New Roman"/>
        <family val="1"/>
      </rPr>
      <t>Varicella</t>
    </r>
  </si>
  <si>
    <r>
      <rPr>
        <sz val="11"/>
        <rFont val="바탕"/>
        <family val="1"/>
      </rPr>
      <t xml:space="preserve">홍역
</t>
    </r>
    <r>
      <rPr>
        <sz val="11"/>
        <rFont val="Times New Roman"/>
        <family val="1"/>
      </rPr>
      <t>Measles</t>
    </r>
  </si>
  <si>
    <r>
      <rPr>
        <sz val="11"/>
        <rFont val="바탕"/>
        <family val="1"/>
      </rPr>
      <t xml:space="preserve">콜레라
</t>
    </r>
    <r>
      <rPr>
        <sz val="11"/>
        <rFont val="Times New Roman"/>
        <family val="1"/>
      </rPr>
      <t>Cholera</t>
    </r>
  </si>
  <si>
    <r>
      <rPr>
        <sz val="11"/>
        <rFont val="바탕"/>
        <family val="1"/>
      </rPr>
      <t xml:space="preserve">장티푸스
</t>
    </r>
    <r>
      <rPr>
        <sz val="11"/>
        <rFont val="Times New Roman"/>
        <family val="1"/>
      </rPr>
      <t>Typhoid fever</t>
    </r>
  </si>
  <si>
    <r>
      <rPr>
        <sz val="11"/>
        <rFont val="바탕"/>
        <family val="1"/>
      </rPr>
      <t xml:space="preserve">파라티푸스
</t>
    </r>
    <r>
      <rPr>
        <sz val="11"/>
        <rFont val="Times New Roman"/>
        <family val="1"/>
      </rPr>
      <t>Paratyphoid fever</t>
    </r>
  </si>
  <si>
    <r>
      <rPr>
        <sz val="11"/>
        <rFont val="바탕"/>
        <family val="1"/>
      </rPr>
      <t xml:space="preserve">세균성이질
</t>
    </r>
    <r>
      <rPr>
        <sz val="11"/>
        <rFont val="Times New Roman"/>
        <family val="1"/>
      </rPr>
      <t>Shigellosis</t>
    </r>
  </si>
  <si>
    <r>
      <rPr>
        <sz val="11"/>
        <rFont val="바탕"/>
        <family val="1"/>
      </rPr>
      <t xml:space="preserve">장출혈성대장균감염증
</t>
    </r>
    <r>
      <rPr>
        <sz val="11"/>
        <rFont val="Times New Roman"/>
        <family val="1"/>
      </rPr>
      <t>Enterohemorrhagic E. coli</t>
    </r>
  </si>
  <si>
    <r>
      <rPr>
        <sz val="11"/>
        <rFont val="바탕"/>
        <family val="1"/>
      </rPr>
      <t xml:space="preserve">백일해
</t>
    </r>
    <r>
      <rPr>
        <sz val="11"/>
        <rFont val="Times New Roman"/>
        <family val="1"/>
      </rPr>
      <t>Pertussis</t>
    </r>
  </si>
  <si>
    <r>
      <rPr>
        <sz val="11"/>
        <rFont val="바탕"/>
        <family val="1"/>
      </rPr>
      <t xml:space="preserve">유행성이하선염
</t>
    </r>
    <r>
      <rPr>
        <sz val="11"/>
        <rFont val="Times New Roman"/>
        <family val="1"/>
      </rPr>
      <t>Mumps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</si>
  <si>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선천성</t>
    </r>
    <r>
      <rPr>
        <sz val="11"/>
        <rFont val="Times New Roman"/>
        <family val="1"/>
      </rPr>
      <t>)
Congenital Rubella</t>
    </r>
  </si>
  <si>
    <r>
      <rPr>
        <sz val="11"/>
        <rFont val="바탕"/>
        <family val="1"/>
      </rPr>
      <t>풍진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후천성</t>
    </r>
    <r>
      <rPr>
        <sz val="11"/>
        <rFont val="Times New Roman"/>
        <family val="1"/>
      </rPr>
      <t>)
Acquired Rubella</t>
    </r>
  </si>
  <si>
    <r>
      <rPr>
        <sz val="11"/>
        <rFont val="바탕"/>
        <family val="1"/>
      </rPr>
      <t xml:space="preserve">폴리오
</t>
    </r>
    <r>
      <rPr>
        <sz val="11"/>
        <rFont val="Times New Roman"/>
        <family val="1"/>
      </rPr>
      <t>Polio-myelitis</t>
    </r>
  </si>
  <si>
    <r>
      <rPr>
        <sz val="11"/>
        <rFont val="바탕"/>
        <family val="1"/>
      </rPr>
      <t>수막구균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Meningococcal meningitis</t>
    </r>
  </si>
  <si>
    <r>
      <t>b</t>
    </r>
    <r>
      <rPr>
        <sz val="11"/>
        <rFont val="바탕"/>
        <family val="1"/>
      </rPr>
      <t>형헤모필루스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인플루엔자
</t>
    </r>
    <r>
      <rPr>
        <sz val="11"/>
        <rFont val="Times New Roman"/>
        <family val="1"/>
      </rPr>
      <t>Haemophilus influenza type B</t>
    </r>
  </si>
  <si>
    <r>
      <rPr>
        <sz val="11"/>
        <rFont val="바탕"/>
        <family val="1"/>
      </rPr>
      <t>폐렴구균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감염증
</t>
    </r>
    <r>
      <rPr>
        <sz val="11"/>
        <rFont val="Times New Roman"/>
        <family val="1"/>
      </rPr>
      <t>Streptococcus pneumoniae</t>
    </r>
  </si>
  <si>
    <r>
      <rPr>
        <sz val="11"/>
        <rFont val="바탕"/>
        <family val="1"/>
      </rPr>
      <t xml:space="preserve">한센병
</t>
    </r>
    <r>
      <rPr>
        <sz val="11"/>
        <rFont val="Times New Roman"/>
        <family val="1"/>
      </rPr>
      <t>Hansen's disease</t>
    </r>
  </si>
  <si>
    <r>
      <rPr>
        <sz val="11"/>
        <rFont val="바탕"/>
        <family val="1"/>
      </rPr>
      <t xml:space="preserve">성홍열
</t>
    </r>
    <r>
      <rPr>
        <sz val="11"/>
        <rFont val="Times New Roman"/>
        <family val="1"/>
      </rPr>
      <t>Scarlet fever</t>
    </r>
  </si>
  <si>
    <r>
      <rPr>
        <sz val="11"/>
        <rFont val="바탕"/>
        <family val="1"/>
      </rPr>
      <t xml:space="preserve">반코마이신내성황색포도알균감염증
</t>
    </r>
    <r>
      <rPr>
        <sz val="11"/>
        <rFont val="Times New Roman"/>
        <family val="1"/>
      </rPr>
      <t>VRSA infection</t>
    </r>
  </si>
  <si>
    <r>
      <rPr>
        <sz val="11"/>
        <rFont val="바탕"/>
        <family val="1"/>
      </rPr>
      <t xml:space="preserve">카바페넴내성장내세균속균종감염증
</t>
    </r>
    <r>
      <rPr>
        <sz val="11"/>
        <rFont val="Times New Roman"/>
        <family val="1"/>
      </rPr>
      <t>CRE infection</t>
    </r>
  </si>
  <si>
    <r>
      <t>E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E</t>
    </r>
  </si>
  <si>
    <r>
      <rPr>
        <sz val="11"/>
        <rFont val="바탕"/>
        <family val="1"/>
      </rPr>
      <t>합계</t>
    </r>
    <r>
      <rPr>
        <sz val="11"/>
        <rFont val="Times New Roman"/>
        <family val="1"/>
      </rPr>
      <t xml:space="preserve"> Total</t>
    </r>
  </si>
  <si>
    <r>
      <rPr>
        <sz val="11"/>
        <rFont val="바탕"/>
        <family val="1"/>
      </rPr>
      <t xml:space="preserve">페스트
</t>
    </r>
    <r>
      <rPr>
        <sz val="11"/>
        <rFont val="Times New Roman"/>
        <family val="1"/>
      </rPr>
      <t>Plague</t>
    </r>
  </si>
  <si>
    <r>
      <rPr>
        <sz val="11"/>
        <rFont val="바탕"/>
        <family val="1"/>
      </rPr>
      <t xml:space="preserve">탄저
</t>
    </r>
    <r>
      <rPr>
        <sz val="11"/>
        <rFont val="Times New Roman"/>
        <family val="1"/>
      </rPr>
      <t>Anthrax</t>
    </r>
  </si>
  <si>
    <r>
      <rPr>
        <sz val="11"/>
        <rFont val="바탕"/>
        <family val="1"/>
      </rPr>
      <t xml:space="preserve">보툴리눔독소증
</t>
    </r>
    <r>
      <rPr>
        <sz val="11"/>
        <rFont val="Times New Roman"/>
        <family val="1"/>
      </rPr>
      <t>Botulism</t>
    </r>
  </si>
  <si>
    <r>
      <rPr>
        <sz val="11"/>
        <rFont val="바탕"/>
        <family val="1"/>
      </rPr>
      <t xml:space="preserve">야토병
</t>
    </r>
    <r>
      <rPr>
        <sz val="11"/>
        <rFont val="Times New Roman"/>
        <family val="1"/>
      </rPr>
      <t>Tularemia</t>
    </r>
  </si>
  <si>
    <r>
      <rPr>
        <sz val="11"/>
        <rFont val="바탕"/>
        <family val="1"/>
      </rPr>
      <t xml:space="preserve">디프테리아
</t>
    </r>
    <r>
      <rPr>
        <sz val="11"/>
        <rFont val="Times New Roman"/>
        <family val="1"/>
      </rPr>
      <t>Diphtheria</t>
    </r>
  </si>
  <si>
    <r>
      <t>A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A</t>
    </r>
  </si>
  <si>
    <r>
      <rPr>
        <sz val="11"/>
        <rFont val="바탕"/>
        <family val="1"/>
      </rPr>
      <t xml:space="preserve">파상풍
</t>
    </r>
    <r>
      <rPr>
        <sz val="11"/>
        <rFont val="Times New Roman"/>
        <family val="1"/>
      </rPr>
      <t>Tetanus</t>
    </r>
  </si>
  <si>
    <r>
      <rPr>
        <sz val="11"/>
        <rFont val="바탕"/>
        <family val="1"/>
      </rPr>
      <t xml:space="preserve">쯔쯔가무시증
</t>
    </r>
    <r>
      <rPr>
        <sz val="11"/>
        <rFont val="Times New Roman"/>
        <family val="1"/>
      </rPr>
      <t>Scrub typhus</t>
    </r>
  </si>
  <si>
    <r>
      <rPr>
        <sz val="11"/>
        <rFont val="바탕"/>
        <family val="1"/>
      </rPr>
      <t xml:space="preserve">공수병
</t>
    </r>
    <r>
      <rPr>
        <sz val="11"/>
        <rFont val="Times New Roman"/>
        <family val="1"/>
      </rPr>
      <t>Rabies</t>
    </r>
  </si>
  <si>
    <r>
      <rPr>
        <sz val="11"/>
        <rFont val="바탕"/>
        <family val="1"/>
      </rPr>
      <t xml:space="preserve">후천성면역결핍증
</t>
    </r>
    <r>
      <rPr>
        <sz val="11"/>
        <rFont val="Times New Roman"/>
        <family val="1"/>
      </rPr>
      <t>AIDS</t>
    </r>
  </si>
  <si>
    <r>
      <rPr>
        <sz val="11"/>
        <rFont val="바탕"/>
        <family val="1"/>
      </rPr>
      <t>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>야콥병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및</t>
    </r>
    <r>
      <rPr>
        <sz val="11"/>
        <rFont val="Times New Roman"/>
        <family val="1"/>
      </rPr>
      <t xml:space="preserve"> 
</t>
    </r>
    <r>
      <rPr>
        <sz val="11"/>
        <rFont val="바탕"/>
        <family val="1"/>
      </rPr>
      <t>변종크로이츠펠트</t>
    </r>
    <r>
      <rPr>
        <sz val="11"/>
        <rFont val="Times New Roman"/>
        <family val="1"/>
      </rPr>
      <t>-</t>
    </r>
    <r>
      <rPr>
        <sz val="11"/>
        <rFont val="바탕"/>
        <family val="1"/>
      </rPr>
      <t xml:space="preserve">야콥병
</t>
    </r>
    <r>
      <rPr>
        <sz val="11"/>
        <rFont val="Times New Roman"/>
        <family val="1"/>
      </rPr>
      <t>CJD &amp; vCJD</t>
    </r>
  </si>
  <si>
    <r>
      <rPr>
        <sz val="11"/>
        <rFont val="바탕"/>
        <family val="1"/>
      </rPr>
      <t xml:space="preserve">크리미안
콩고출혈열
</t>
    </r>
    <r>
      <rPr>
        <sz val="11"/>
        <rFont val="Times New Roman"/>
        <family val="1"/>
      </rPr>
      <t>Crimean-congo hemorrhagic fever</t>
    </r>
  </si>
  <si>
    <r>
      <rPr>
        <sz val="11"/>
        <rFont val="바탕"/>
        <family val="1"/>
      </rPr>
      <t xml:space="preserve">남아메리카
출혈열
</t>
    </r>
    <r>
      <rPr>
        <sz val="11"/>
        <rFont val="Times New Roman"/>
        <family val="1"/>
      </rPr>
      <t>South American
hemorrhagic fever</t>
    </r>
  </si>
  <si>
    <r>
      <rPr>
        <sz val="11"/>
        <rFont val="바탕"/>
        <family val="1"/>
      </rPr>
      <t xml:space="preserve">리프트밸리열
</t>
    </r>
    <r>
      <rPr>
        <sz val="11"/>
        <rFont val="Times New Roman"/>
        <family val="1"/>
      </rPr>
      <t>Rift valley fever</t>
    </r>
  </si>
  <si>
    <r>
      <rPr>
        <sz val="11"/>
        <rFont val="바탕"/>
        <family val="1"/>
      </rPr>
      <t xml:space="preserve">중증급성
호흡기증후군
</t>
    </r>
    <r>
      <rPr>
        <sz val="11"/>
        <rFont val="Times New Roman"/>
        <family val="1"/>
      </rPr>
      <t>(SARS)</t>
    </r>
  </si>
  <si>
    <r>
      <rPr>
        <sz val="11"/>
        <rFont val="바탕"/>
        <family val="1"/>
      </rPr>
      <t xml:space="preserve">에볼라
바이러스병
</t>
    </r>
    <r>
      <rPr>
        <sz val="11"/>
        <rFont val="Times New Roman"/>
        <family val="1"/>
      </rPr>
      <t>Ebola virus</t>
    </r>
  </si>
  <si>
    <r>
      <rPr>
        <sz val="11"/>
        <rFont val="바탕"/>
        <family val="1"/>
      </rPr>
      <t xml:space="preserve">중동호흡기
증후군
</t>
    </r>
    <r>
      <rPr>
        <sz val="11"/>
        <rFont val="Times New Roman"/>
        <family val="1"/>
      </rPr>
      <t>(MERS)</t>
    </r>
  </si>
  <si>
    <r>
      <rPr>
        <sz val="11"/>
        <rFont val="바탕"/>
        <family val="1"/>
      </rPr>
      <t xml:space="preserve">신종감염병
증후군
</t>
    </r>
    <r>
      <rPr>
        <sz val="11"/>
        <rFont val="Times New Roman"/>
        <family val="1"/>
      </rPr>
      <t>Emerging infectious disease syndrome</t>
    </r>
  </si>
  <si>
    <t>9.  Incidents of Infectious Diseases and Deaths</t>
  </si>
  <si>
    <t>Source : Public Health Clinic</t>
  </si>
  <si>
    <t>Source : Public Health Clinic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</si>
  <si>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2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</si>
  <si>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 xml:space="preserve">신종
인플루엔자
</t>
    </r>
    <r>
      <rPr>
        <sz val="11"/>
        <rFont val="Times New Roman"/>
        <family val="1"/>
      </rPr>
      <t>Novel influenza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</si>
  <si>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</si>
  <si>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보건소</t>
    </r>
  </si>
  <si>
    <r>
      <t>B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B</t>
    </r>
  </si>
  <si>
    <r>
      <rPr>
        <sz val="11"/>
        <rFont val="바탕"/>
        <family val="1"/>
      </rPr>
      <t xml:space="preserve">일본뇌염
</t>
    </r>
    <r>
      <rPr>
        <sz val="11"/>
        <rFont val="Times New Roman"/>
        <family val="1"/>
      </rPr>
      <t>Japanese encephalitis</t>
    </r>
  </si>
  <si>
    <r>
      <t>C</t>
    </r>
    <r>
      <rPr>
        <sz val="11"/>
        <rFont val="바탕"/>
        <family val="1"/>
      </rPr>
      <t xml:space="preserve">형간염
</t>
    </r>
    <r>
      <rPr>
        <sz val="11"/>
        <rFont val="Times New Roman"/>
        <family val="1"/>
      </rPr>
      <t>Viral hepatitis C</t>
    </r>
  </si>
  <si>
    <r>
      <rPr>
        <sz val="11"/>
        <rFont val="바탕"/>
        <family val="1"/>
      </rPr>
      <t xml:space="preserve">말라리아
</t>
    </r>
    <r>
      <rPr>
        <sz val="11"/>
        <rFont val="Times New Roman"/>
        <family val="1"/>
      </rPr>
      <t>Malaria</t>
    </r>
  </si>
  <si>
    <r>
      <rPr>
        <sz val="11"/>
        <rFont val="바탕"/>
        <family val="1"/>
      </rPr>
      <t xml:space="preserve">레지오넬라증
</t>
    </r>
    <r>
      <rPr>
        <sz val="11"/>
        <rFont val="Times New Roman"/>
        <family val="1"/>
      </rPr>
      <t>Legionellosis</t>
    </r>
  </si>
  <si>
    <r>
      <rPr>
        <sz val="11"/>
        <rFont val="바탕"/>
        <family val="1"/>
      </rPr>
      <t xml:space="preserve">비브리오패혈증
</t>
    </r>
    <r>
      <rPr>
        <sz val="11"/>
        <rFont val="Times New Roman"/>
        <family val="1"/>
      </rPr>
      <t>Vibrio vulnificus sepsis</t>
    </r>
  </si>
  <si>
    <r>
      <rPr>
        <sz val="11"/>
        <rFont val="바탕"/>
        <family val="1"/>
      </rPr>
      <t xml:space="preserve">발진티푸스
</t>
    </r>
    <r>
      <rPr>
        <sz val="11"/>
        <rFont val="Times New Roman"/>
        <family val="1"/>
      </rPr>
      <t>Epidemic typhus</t>
    </r>
  </si>
  <si>
    <r>
      <rPr>
        <sz val="11"/>
        <rFont val="바탕"/>
        <family val="1"/>
      </rPr>
      <t xml:space="preserve">발진열
</t>
    </r>
    <r>
      <rPr>
        <sz val="11"/>
        <rFont val="Times New Roman"/>
        <family val="1"/>
      </rPr>
      <t>Murine typhus</t>
    </r>
  </si>
  <si>
    <r>
      <rPr>
        <sz val="11"/>
        <rFont val="바탕"/>
        <family val="1"/>
      </rPr>
      <t xml:space="preserve">렙토스피라증
</t>
    </r>
    <r>
      <rPr>
        <sz val="11"/>
        <rFont val="Times New Roman"/>
        <family val="1"/>
      </rPr>
      <t>Leptospirosis</t>
    </r>
  </si>
  <si>
    <r>
      <rPr>
        <sz val="11"/>
        <rFont val="바탕"/>
        <family val="1"/>
      </rPr>
      <t xml:space="preserve">브루셀라증
</t>
    </r>
    <r>
      <rPr>
        <sz val="11"/>
        <rFont val="Times New Roman"/>
        <family val="1"/>
      </rPr>
      <t>Brucellosis</t>
    </r>
  </si>
  <si>
    <r>
      <rPr>
        <sz val="11"/>
        <rFont val="바탕"/>
        <family val="1"/>
      </rPr>
      <t xml:space="preserve">신증후군출혈열
</t>
    </r>
    <r>
      <rPr>
        <sz val="11"/>
        <rFont val="Times New Roman"/>
        <family val="1"/>
      </rPr>
      <t>HFRS</t>
    </r>
  </si>
  <si>
    <r>
      <rPr>
        <sz val="11"/>
        <rFont val="바탕"/>
        <family val="1"/>
      </rPr>
      <t xml:space="preserve">황열
</t>
    </r>
    <r>
      <rPr>
        <sz val="11"/>
        <rFont val="Times New Roman"/>
        <family val="1"/>
      </rPr>
      <t>Yellow fever</t>
    </r>
  </si>
  <si>
    <r>
      <rPr>
        <sz val="11"/>
        <rFont val="바탕"/>
        <family val="1"/>
      </rPr>
      <t xml:space="preserve">뎅기열
</t>
    </r>
    <r>
      <rPr>
        <sz val="11"/>
        <rFont val="Times New Roman"/>
        <family val="1"/>
      </rPr>
      <t>Dengue fever</t>
    </r>
  </si>
  <si>
    <r>
      <rPr>
        <sz val="11"/>
        <rFont val="바탕"/>
        <family val="1"/>
      </rPr>
      <t xml:space="preserve">큐열
</t>
    </r>
    <r>
      <rPr>
        <sz val="11"/>
        <rFont val="Times New Roman"/>
        <family val="1"/>
      </rPr>
      <t>Q fever</t>
    </r>
  </si>
  <si>
    <r>
      <rPr>
        <sz val="11"/>
        <rFont val="바탕"/>
        <family val="1"/>
      </rPr>
      <t xml:space="preserve">웨스트나일열
</t>
    </r>
    <r>
      <rPr>
        <sz val="11"/>
        <rFont val="Times New Roman"/>
        <family val="1"/>
      </rPr>
      <t>West nile fever</t>
    </r>
  </si>
  <si>
    <r>
      <rPr>
        <sz val="11"/>
        <rFont val="바탕"/>
        <family val="1"/>
      </rPr>
      <t xml:space="preserve">라임병
</t>
    </r>
    <r>
      <rPr>
        <sz val="11"/>
        <rFont val="Times New Roman"/>
        <family val="1"/>
      </rPr>
      <t>Lyme Borreliosis</t>
    </r>
  </si>
  <si>
    <r>
      <rPr>
        <sz val="11"/>
        <rFont val="바탕"/>
        <family val="1"/>
      </rPr>
      <t xml:space="preserve">진드기매개뇌염
</t>
    </r>
    <r>
      <rPr>
        <sz val="11"/>
        <rFont val="Times New Roman"/>
        <family val="1"/>
      </rPr>
      <t>Tick-borne Encephalitis</t>
    </r>
  </si>
  <si>
    <r>
      <rPr>
        <sz val="11"/>
        <rFont val="바탕"/>
        <family val="1"/>
      </rPr>
      <t xml:space="preserve">유비저
</t>
    </r>
    <r>
      <rPr>
        <sz val="11"/>
        <rFont val="Times New Roman"/>
        <family val="1"/>
      </rPr>
      <t>Melioidosis</t>
    </r>
  </si>
  <si>
    <r>
      <rPr>
        <sz val="11"/>
        <rFont val="바탕"/>
        <family val="1"/>
      </rPr>
      <t xml:space="preserve">치쿤구니야열
</t>
    </r>
    <r>
      <rPr>
        <sz val="11"/>
        <rFont val="Times New Roman"/>
        <family val="1"/>
      </rPr>
      <t>Chikungunya fever</t>
    </r>
  </si>
  <si>
    <r>
      <rPr>
        <sz val="11"/>
        <rFont val="바탕"/>
        <family val="1"/>
      </rPr>
      <t xml:space="preserve">중증열성혈소판감소증후군
</t>
    </r>
    <r>
      <rPr>
        <sz val="11"/>
        <rFont val="Times New Roman"/>
        <family val="1"/>
      </rPr>
      <t>SFTS</t>
    </r>
  </si>
  <si>
    <r>
      <rPr>
        <sz val="11"/>
        <rFont val="바탕"/>
        <family val="1"/>
      </rPr>
      <t xml:space="preserve">지카바이러스감염증
</t>
    </r>
    <r>
      <rPr>
        <sz val="11"/>
        <rFont val="Times New Roman"/>
        <family val="1"/>
      </rPr>
      <t>Zika virus infection</t>
    </r>
  </si>
  <si>
    <r>
      <rPr>
        <sz val="11"/>
        <rFont val="바탕"/>
        <family val="1"/>
      </rPr>
      <t>발생</t>
    </r>
    <r>
      <rPr>
        <sz val="11"/>
        <rFont val="Times New Roman"/>
        <family val="1"/>
      </rPr>
      <t>Case</t>
    </r>
  </si>
  <si>
    <r>
      <rPr>
        <sz val="11"/>
        <rFont val="바탕"/>
        <family val="1"/>
      </rPr>
      <t>사망</t>
    </r>
    <r>
      <rPr>
        <sz val="11"/>
        <rFont val="Times New Roman"/>
        <family val="1"/>
      </rPr>
      <t>Deaths</t>
    </r>
  </si>
  <si>
    <t>Deaths</t>
  </si>
  <si>
    <t>Case</t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</si>
  <si>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4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</si>
  <si>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</si>
  <si>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r>
      <rPr>
        <sz val="11"/>
        <rFont val="바탕"/>
        <family val="1"/>
      </rPr>
      <t>제</t>
    </r>
    <r>
      <rPr>
        <sz val="11"/>
        <rFont val="Times New Roman"/>
        <family val="1"/>
      </rPr>
      <t>3</t>
    </r>
    <r>
      <rPr>
        <sz val="11"/>
        <rFont val="바탕"/>
        <family val="1"/>
      </rPr>
      <t>급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감염병</t>
    </r>
  </si>
  <si>
    <t>…</t>
  </si>
  <si>
    <t>…</t>
  </si>
  <si>
    <t>…</t>
  </si>
  <si>
    <t>…</t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</si>
  <si>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용어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분류명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군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1</t>
    </r>
    <r>
      <rPr>
        <sz val="9"/>
        <rFont val="바탕"/>
        <family val="1"/>
      </rPr>
      <t>급</t>
    </r>
    <r>
      <rPr>
        <sz val="9"/>
        <rFont val="Times New Roman"/>
        <family val="1"/>
      </rPr>
      <t>~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군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및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지정감염병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→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</t>
    </r>
    <r>
      <rPr>
        <sz val="9"/>
        <rFont val="Times New Roman"/>
        <family val="1"/>
      </rPr>
      <t>4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>)</t>
    </r>
  </si>
  <si>
    <r>
      <t xml:space="preserve">      2021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표분화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항목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분류체계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1~3</t>
    </r>
    <r>
      <rPr>
        <sz val="9"/>
        <rFont val="바탕"/>
        <family val="1"/>
      </rPr>
      <t>급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감염병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분류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</si>
  <si>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t>HEALTH AND SOCIAL SECURITY</t>
  </si>
  <si>
    <r>
      <t xml:space="preserve">36. </t>
    </r>
    <r>
      <rPr>
        <b/>
        <sz val="18"/>
        <rFont val="바탕"/>
        <family val="1"/>
      </rPr>
      <t>묘지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봉안시설</t>
    </r>
  </si>
  <si>
    <t>36. Cemeteries Crematorium and Charnel Houses</t>
  </si>
  <si>
    <t>Source : Social Welfare Dep.</t>
  </si>
  <si>
    <t>Source :  Social Welfare Dep.</t>
  </si>
  <si>
    <t>봉안기수</t>
  </si>
  <si>
    <t>Deposited</t>
  </si>
  <si>
    <t>매장기수</t>
  </si>
  <si>
    <t>총자연장 능력(기)</t>
  </si>
  <si>
    <t>자연장기수(기)</t>
  </si>
  <si>
    <r>
      <t xml:space="preserve">       2) </t>
    </r>
    <r>
      <rPr>
        <sz val="9"/>
        <rFont val="바탕"/>
        <family val="1"/>
      </rPr>
      <t>사설은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법인과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종교단체에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한함</t>
    </r>
  </si>
  <si>
    <r>
      <t xml:space="preserve">       1)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시설이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각각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봉안당과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봉안묘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운영할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경우</t>
    </r>
    <r>
      <rPr>
        <sz val="9"/>
        <rFont val="Times New Roman"/>
        <family val="1"/>
      </rPr>
      <t xml:space="preserve"> 1</t>
    </r>
    <r>
      <rPr>
        <sz val="9"/>
        <rFont val="바탕"/>
        <family val="1"/>
      </rPr>
      <t>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시설로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봄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</si>
  <si>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별</t>
    </r>
  </si>
  <si>
    <r>
      <rPr>
        <sz val="11"/>
        <color indexed="8"/>
        <rFont val="바탕"/>
        <family val="1"/>
      </rPr>
      <t>공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</t>
    </r>
  </si>
  <si>
    <r>
      <rPr>
        <sz val="11"/>
        <color indexed="8"/>
        <rFont val="바탕"/>
        <family val="1"/>
      </rPr>
      <t>사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설</t>
    </r>
    <r>
      <rPr>
        <vertAlign val="superscript"/>
        <sz val="11"/>
        <color indexed="8"/>
        <rFont val="Times New Roman"/>
        <family val="1"/>
      </rPr>
      <t>2)</t>
    </r>
    <r>
      <rPr>
        <sz val="11"/>
        <color indexed="8"/>
        <rFont val="바탕"/>
        <family val="1"/>
      </rPr>
      <t xml:space="preserve">
</t>
    </r>
    <r>
      <rPr>
        <sz val="11"/>
        <color indexed="8"/>
        <rFont val="Times New Roman"/>
        <family val="1"/>
      </rPr>
      <t>Corporation</t>
    </r>
  </si>
  <si>
    <r>
      <rPr>
        <sz val="11"/>
        <color indexed="8"/>
        <rFont val="바탕"/>
        <family val="1"/>
      </rPr>
      <t>개소수</t>
    </r>
  </si>
  <si>
    <r>
      <rPr>
        <sz val="11"/>
        <color indexed="8"/>
        <rFont val="바탕"/>
        <family val="1"/>
      </rPr>
      <t>총봉안능력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</si>
  <si>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화로</t>
    </r>
  </si>
  <si>
    <r>
      <rPr>
        <sz val="11"/>
        <color indexed="8"/>
        <rFont val="바탕"/>
        <family val="1"/>
      </rPr>
      <t>소계</t>
    </r>
  </si>
  <si>
    <r>
      <rPr>
        <sz val="11"/>
        <color indexed="8"/>
        <rFont val="바탕"/>
        <family val="1"/>
      </rPr>
      <t>공설</t>
    </r>
  </si>
  <si>
    <r>
      <rPr>
        <sz val="11"/>
        <color indexed="8"/>
        <rFont val="바탕"/>
        <family val="1"/>
      </rPr>
      <t>사설</t>
    </r>
  </si>
  <si>
    <r>
      <rPr>
        <sz val="11"/>
        <color indexed="8"/>
        <rFont val="바탕"/>
        <family val="1"/>
      </rPr>
      <t>화장시설</t>
    </r>
    <r>
      <rPr>
        <sz val="11"/>
        <color indexed="8"/>
        <rFont val="Times New Roman"/>
        <family val="1"/>
      </rPr>
      <t xml:space="preserve">     Crematorium</t>
    </r>
  </si>
  <si>
    <r>
      <rPr>
        <sz val="11"/>
        <color indexed="8"/>
        <rFont val="바탕"/>
        <family val="1"/>
      </rPr>
      <t>묘지</t>
    </r>
    <r>
      <rPr>
        <sz val="11"/>
        <color indexed="8"/>
        <rFont val="Times New Roman"/>
        <family val="1"/>
      </rPr>
      <t xml:space="preserve">    cemeteries</t>
    </r>
  </si>
  <si>
    <r>
      <rPr>
        <sz val="11"/>
        <color indexed="8"/>
        <rFont val="바탕"/>
        <family val="1"/>
      </rPr>
      <t>봉안시설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 xml:space="preserve">           Charnel house</t>
    </r>
  </si>
  <si>
    <t>자연장지     natural field</t>
  </si>
  <si>
    <r>
      <rPr>
        <sz val="11"/>
        <color indexed="8"/>
        <rFont val="바탕"/>
        <family val="1"/>
      </rPr>
      <t>총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매장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능력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바탕"/>
        <family val="1"/>
      </rPr>
      <t>기</t>
    </r>
    <r>
      <rPr>
        <sz val="11"/>
        <color indexed="8"/>
        <rFont val="Times New Roman"/>
        <family val="1"/>
      </rPr>
      <t>)</t>
    </r>
  </si>
  <si>
    <r>
      <rPr>
        <sz val="11"/>
        <color indexed="8"/>
        <rFont val="바탕"/>
        <family val="1"/>
      </rPr>
      <t>개소</t>
    </r>
  </si>
  <si>
    <r>
      <rPr>
        <sz val="11"/>
        <color indexed="8"/>
        <rFont val="바탕"/>
        <family val="1"/>
      </rPr>
      <t>화로</t>
    </r>
  </si>
  <si>
    <r>
      <t>Unit : number, thousand</t>
    </r>
    <r>
      <rPr>
        <sz val="10"/>
        <rFont val="바탕"/>
        <family val="1"/>
      </rPr>
      <t>㎡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</si>
  <si>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2019</t>
    </r>
    <r>
      <rPr>
        <sz val="9"/>
        <rFont val="바탕"/>
        <family val="1"/>
      </rPr>
      <t>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표준화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통계표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수정</t>
    </r>
    <r>
      <rPr>
        <sz val="9"/>
        <rFont val="Times New Roman"/>
        <family val="1"/>
      </rPr>
      <t xml:space="preserve"> (</t>
    </r>
    <r>
      <rPr>
        <sz val="9"/>
        <rFont val="바탕"/>
        <family val="1"/>
      </rPr>
      <t>묘지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문화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변화에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따른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서식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변경</t>
    </r>
    <r>
      <rPr>
        <sz val="9"/>
        <rFont val="Times New Roman"/>
        <family val="1"/>
      </rPr>
      <t>)</t>
    </r>
  </si>
  <si>
    <r>
      <rPr>
        <sz val="11"/>
        <color indexed="8"/>
        <rFont val="바탕"/>
        <family val="1"/>
      </rPr>
      <t>전제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노인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대비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기초연금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수급자</t>
    </r>
    <r>
      <rPr>
        <sz val="11"/>
        <color indexed="8"/>
        <rFont val="Times New Roman"/>
        <family val="1"/>
      </rPr>
      <t xml:space="preserve"> (</t>
    </r>
    <r>
      <rPr>
        <sz val="11"/>
        <color indexed="8"/>
        <rFont val="바탕"/>
        <family val="1"/>
      </rPr>
      <t>명</t>
    </r>
    <r>
      <rPr>
        <sz val="11"/>
        <color indexed="8"/>
        <rFont val="Times New Roman"/>
        <family val="1"/>
      </rPr>
      <t>)
Total recipients to population 65 years old &amp; over</t>
    </r>
  </si>
  <si>
    <r>
      <rPr>
        <sz val="11"/>
        <color indexed="8"/>
        <rFont val="바탕"/>
        <family val="1"/>
      </rPr>
      <t>전체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노인
</t>
    </r>
    <r>
      <rPr>
        <sz val="11"/>
        <color indexed="8"/>
        <rFont val="Times New Roman"/>
        <family val="1"/>
      </rPr>
      <t>Population 65
years old &amp; over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</si>
  <si>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률</t>
    </r>
    <r>
      <rPr>
        <sz val="11"/>
        <color indexed="8"/>
        <rFont val="Times New Roman"/>
        <family val="1"/>
      </rPr>
      <t xml:space="preserve"> (%)
Take-up rate</t>
    </r>
  </si>
  <si>
    <r>
      <rPr>
        <sz val="11"/>
        <color indexed="8"/>
        <rFont val="바탕"/>
        <family val="1"/>
      </rPr>
      <t xml:space="preserve">합계
</t>
    </r>
    <r>
      <rPr>
        <sz val="11"/>
        <color indexed="8"/>
        <rFont val="Times New Roman"/>
        <family val="1"/>
      </rPr>
      <t>Total</t>
    </r>
  </si>
  <si>
    <r>
      <rPr>
        <sz val="11"/>
        <color indexed="8"/>
        <rFont val="바탕"/>
        <family val="1"/>
      </rPr>
      <t>연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바탕"/>
        <family val="1"/>
      </rPr>
      <t>별
읍면동별</t>
    </r>
  </si>
  <si>
    <r>
      <rPr>
        <sz val="11"/>
        <color indexed="8"/>
        <rFont val="바탕"/>
        <family val="1"/>
      </rPr>
      <t>수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급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 xml:space="preserve">수
</t>
    </r>
    <r>
      <rPr>
        <sz val="11"/>
        <color indexed="8"/>
        <rFont val="Times New Roman"/>
        <family val="1"/>
      </rPr>
      <t>Total recipients</t>
    </r>
  </si>
  <si>
    <r>
      <rPr>
        <sz val="11"/>
        <color indexed="8"/>
        <rFont val="바탕"/>
        <family val="1"/>
      </rPr>
      <t xml:space="preserve">여
</t>
    </r>
    <r>
      <rPr>
        <sz val="11"/>
        <color indexed="8"/>
        <rFont val="Times New Roman"/>
        <family val="1"/>
      </rPr>
      <t>Female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</si>
  <si>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</si>
  <si>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r>
      <rPr>
        <sz val="11"/>
        <color indexed="8"/>
        <rFont val="휴먼명조"/>
        <family val="0"/>
      </rPr>
      <t xml:space="preserve">지체장애
</t>
    </r>
    <r>
      <rPr>
        <sz val="11"/>
        <color indexed="8"/>
        <rFont val="Times New Roman"/>
        <family val="1"/>
      </rPr>
      <t>Physically disabled</t>
    </r>
  </si>
  <si>
    <r>
      <rPr>
        <sz val="11"/>
        <color indexed="8"/>
        <rFont val="휴먼명조"/>
        <family val="0"/>
      </rPr>
      <t xml:space="preserve">지적장애
</t>
    </r>
    <r>
      <rPr>
        <sz val="11"/>
        <color indexed="8"/>
        <rFont val="Times New Roman"/>
        <family val="1"/>
      </rPr>
      <t>intellectual disorder</t>
    </r>
  </si>
  <si>
    <r>
      <rPr>
        <sz val="11"/>
        <color indexed="8"/>
        <rFont val="바탕"/>
        <family val="1"/>
      </rPr>
      <t xml:space="preserve">남
</t>
    </r>
    <r>
      <rPr>
        <sz val="11"/>
        <color indexed="8"/>
        <rFont val="Times New Roman"/>
        <family val="1"/>
      </rPr>
      <t>Male</t>
    </r>
  </si>
  <si>
    <t>Male</t>
  </si>
  <si>
    <r>
      <rPr>
        <sz val="11"/>
        <color indexed="8"/>
        <rFont val="바탕"/>
        <family val="1"/>
      </rPr>
      <t>저소득노인</t>
    </r>
    <r>
      <rPr>
        <sz val="11"/>
        <color indexed="8"/>
        <rFont val="Times New Roman"/>
        <family val="1"/>
      </rPr>
      <t xml:space="preserve">  
An old person of small income</t>
    </r>
  </si>
  <si>
    <r>
      <t xml:space="preserve">1. </t>
    </r>
    <r>
      <rPr>
        <b/>
        <sz val="18"/>
        <rFont val="바탕"/>
        <family val="1"/>
      </rPr>
      <t>의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료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기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</t>
    </r>
    <r>
      <rPr>
        <b/>
        <sz val="18"/>
        <rFont val="Times New Roman"/>
        <family val="1"/>
      </rPr>
      <t>(2-1)</t>
    </r>
  </si>
  <si>
    <r>
      <t xml:space="preserve">2. </t>
    </r>
    <r>
      <rPr>
        <b/>
        <sz val="18"/>
        <rFont val="바탕"/>
        <family val="1"/>
      </rPr>
      <t>의료기관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종사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의료인력</t>
    </r>
  </si>
  <si>
    <r>
      <t xml:space="preserve">9. </t>
    </r>
    <r>
      <rPr>
        <b/>
        <sz val="18"/>
        <rFont val="바탕"/>
        <family val="1"/>
      </rPr>
      <t>법정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감염병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발생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사망</t>
    </r>
  </si>
  <si>
    <r>
      <t xml:space="preserve">16. </t>
    </r>
    <r>
      <rPr>
        <b/>
        <sz val="18"/>
        <rFont val="바탕"/>
        <family val="1"/>
      </rPr>
      <t>건강보험대상자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진료</t>
    </r>
    <r>
      <rPr>
        <b/>
        <sz val="18"/>
        <rFont val="바탕"/>
        <family val="1"/>
      </rPr>
      <t>실적</t>
    </r>
  </si>
  <si>
    <r>
      <t xml:space="preserve">22. </t>
    </r>
    <r>
      <rPr>
        <b/>
        <sz val="18"/>
        <rFont val="바탕"/>
        <family val="1"/>
      </rPr>
      <t>노인여가</t>
    </r>
    <r>
      <rPr>
        <b/>
        <sz val="18"/>
        <rFont val="바탕"/>
        <family val="1"/>
      </rPr>
      <t>복지시설</t>
    </r>
  </si>
  <si>
    <r>
      <t xml:space="preserve">23. </t>
    </r>
    <r>
      <rPr>
        <b/>
        <sz val="18"/>
        <rFont val="바탕"/>
        <family val="1"/>
      </rPr>
      <t>노인주거</t>
    </r>
    <r>
      <rPr>
        <b/>
        <sz val="18"/>
        <rFont val="바탕"/>
        <family val="1"/>
      </rPr>
      <t>복지시설</t>
    </r>
  </si>
  <si>
    <r>
      <t xml:space="preserve">24. </t>
    </r>
    <r>
      <rPr>
        <b/>
        <sz val="18"/>
        <rFont val="바탕"/>
        <family val="1"/>
      </rPr>
      <t>노인의료</t>
    </r>
    <r>
      <rPr>
        <b/>
        <sz val="18"/>
        <rFont val="바탕"/>
        <family val="1"/>
      </rPr>
      <t>복지시설</t>
    </r>
  </si>
  <si>
    <r>
      <t xml:space="preserve">25. </t>
    </r>
    <r>
      <rPr>
        <b/>
        <sz val="18"/>
        <rFont val="바탕"/>
        <family val="1"/>
      </rPr>
      <t>재가노인</t>
    </r>
    <r>
      <rPr>
        <b/>
        <sz val="18"/>
        <rFont val="바탕"/>
        <family val="1"/>
      </rPr>
      <t>복지시설</t>
    </r>
  </si>
  <si>
    <r>
      <t xml:space="preserve">33. </t>
    </r>
    <r>
      <rPr>
        <b/>
        <sz val="18"/>
        <rFont val="휴먼명조"/>
        <family val="0"/>
      </rPr>
      <t>노숙인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생활시설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수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및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생활인원</t>
    </r>
    <r>
      <rPr>
        <b/>
        <sz val="18"/>
        <rFont val="Times New Roman"/>
        <family val="1"/>
      </rPr>
      <t xml:space="preserve"> </t>
    </r>
    <r>
      <rPr>
        <b/>
        <sz val="18"/>
        <rFont val="휴먼명조"/>
        <family val="0"/>
      </rPr>
      <t>현황</t>
    </r>
    <r>
      <rPr>
        <b/>
        <sz val="1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</si>
</sst>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4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#,##0\ \ \ \ \ "/>
    <numFmt numFmtId="178" formatCode="#,##0\ \ \ \ \ \ "/>
    <numFmt numFmtId="179" formatCode="#,##0\ \ \ \ \ \ \ \ \ \ "/>
    <numFmt numFmtId="180" formatCode="#,##0_ "/>
    <numFmt numFmtId="181" formatCode="#,##0\ \ \ \ \ \ \ \ \ \ \ "/>
    <numFmt numFmtId="182" formatCode="000\-000"/>
    <numFmt numFmtId="183" formatCode="0_);[Red]\(0\)"/>
    <numFmt numFmtId="184" formatCode="#,##0_);[Red]\(#,##0\)"/>
    <numFmt numFmtId="185" formatCode="0_ "/>
    <numFmt numFmtId="186" formatCode="_-* #,##0.0_-;\-* #,##0.0_-;_-* &quot;-&quot;_-;_-@_-"/>
    <numFmt numFmtId="187" formatCode="#,##0;\(#,##0\)"/>
    <numFmt numFmtId="188" formatCode="0_);\(0\)"/>
    <numFmt numFmtId="189" formatCode="##,###"/>
    <numFmt numFmtId="190" formatCode="_ * #,##0_ ;_ * \-#,##0_ ;_ * &quot;-&quot;_ ;_ @_ "/>
    <numFmt numFmtId="191" formatCode="_ * #,##0.00_ ;_ * \-#,##0.00_ ;_ * &quot;-&quot;??_ ;_ @_ "/>
    <numFmt numFmtId="192" formatCode="0.000000"/>
    <numFmt numFmtId="193" formatCode="_(&quot;Rp&quot;* #,##0.00_);_(&quot;Rp&quot;* \(#,##0.00\);_(&quot;Rp&quot;* &quot;-&quot;??_);_(@_)"/>
    <numFmt numFmtId="194" formatCode="&quot;₩&quot;#,##0;&quot;₩&quot;&quot;₩&quot;&quot;₩&quot;&quot;₩&quot;\-#,##0"/>
    <numFmt numFmtId="195" formatCode="&quot;₩&quot;#,##0.00;&quot;₩&quot;\-#,##0.00"/>
    <numFmt numFmtId="196" formatCode="[$-412]yyyy&quot;년&quot;\ m&quot;월&quot;\ d&quot;일&quot;\ dddd"/>
    <numFmt numFmtId="197" formatCode="[$-412]AM/PM\ h:mm:ss"/>
    <numFmt numFmtId="198" formatCode="&quot;₩&quot;#,##0_);[Red]\(&quot;₩&quot;#,##0\)"/>
    <numFmt numFmtId="199" formatCode="0.00%;[Red]&quot;△&quot;0.00%"/>
    <numFmt numFmtId="200" formatCode="#,##0;[Red]&quot;△&quot;#,##0"/>
    <numFmt numFmtId="201" formatCode="_-[$€-2]* #,##0.00_-;\-[$€-2]* #,##0.00_-;_-[$€-2]* &quot;-&quot;??_-"/>
    <numFmt numFmtId="202" formatCode="&quot;R$&quot;#,##0.00;&quot;R$&quot;\-#,##0.00"/>
    <numFmt numFmtId="203" formatCode="_-* #,##0.00_-;\-* #,##0.00_-;_-* &quot;-&quot;_-;_-@_-"/>
    <numFmt numFmtId="204" formatCode="_-* #,##0_-;\-* #,##0_-;_-* &quot;-&quot;??_-;_-@_-"/>
    <numFmt numFmtId="205" formatCode="_(* #,##0_);_(* \(#,##0\);_(* &quot;-&quot;_);_(@_)"/>
    <numFmt numFmtId="206" formatCode="_(&quot;$&quot;* #,##0_);_(&quot;$&quot;* \(#,##0\);_(&quot;$&quot;* &quot;-&quot;_);_(@_)"/>
  </numFmts>
  <fonts count="136">
    <font>
      <sz val="11"/>
      <name val="돋움"/>
      <family val="3"/>
    </font>
    <font>
      <sz val="8"/>
      <name val="돋움"/>
      <family val="3"/>
    </font>
    <font>
      <u val="single"/>
      <sz val="12"/>
      <color indexed="36"/>
      <name val="바탕체"/>
      <family val="1"/>
    </font>
    <font>
      <sz val="12"/>
      <name val="바탕체"/>
      <family val="1"/>
    </font>
    <font>
      <u val="single"/>
      <sz val="12"/>
      <color indexed="12"/>
      <name val="바탕체"/>
      <family val="1"/>
    </font>
    <font>
      <sz val="8"/>
      <name val="바탕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바탕체"/>
      <family val="1"/>
    </font>
    <font>
      <b/>
      <sz val="18"/>
      <name val="궁서체"/>
      <family val="1"/>
    </font>
    <font>
      <sz val="6"/>
      <name val="바탕"/>
      <family val="1"/>
    </font>
    <font>
      <b/>
      <sz val="9"/>
      <name val="굴림"/>
      <family val="3"/>
    </font>
    <font>
      <sz val="10"/>
      <name val="Arial"/>
      <family val="2"/>
    </font>
    <font>
      <sz val="10"/>
      <name val="굴림체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b/>
      <sz val="10"/>
      <color indexed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2"/>
      <color indexed="8"/>
      <name val="바탕체"/>
      <family val="1"/>
    </font>
    <font>
      <b/>
      <sz val="9"/>
      <name val="돋움"/>
      <family val="3"/>
    </font>
    <font>
      <b/>
      <sz val="9"/>
      <name val="Tahoma"/>
      <family val="2"/>
    </font>
    <font>
      <sz val="11"/>
      <name val="바탕"/>
      <family val="1"/>
    </font>
    <font>
      <sz val="10"/>
      <name val="바탕"/>
      <family val="1"/>
    </font>
    <font>
      <b/>
      <sz val="18"/>
      <name val="바탕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명조"/>
      <family val="3"/>
    </font>
    <font>
      <sz val="10"/>
      <color indexed="8"/>
      <name val="Arial"/>
      <family val="2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2"/>
      <color indexed="32"/>
      <name val="모음디"/>
      <family val="1"/>
    </font>
    <font>
      <sz val="10"/>
      <name val="Helv"/>
      <family val="2"/>
    </font>
    <font>
      <sz val="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5"/>
      <name val="Times New Roman"/>
      <family val="1"/>
    </font>
    <font>
      <sz val="9"/>
      <name val="휴먼명조"/>
      <family val="0"/>
    </font>
    <font>
      <b/>
      <sz val="18"/>
      <name val="휴먼명조"/>
      <family val="0"/>
    </font>
    <font>
      <sz val="9"/>
      <name val="Tahoma"/>
      <family val="2"/>
    </font>
    <font>
      <sz val="9"/>
      <name val="돋움"/>
      <family val="3"/>
    </font>
    <font>
      <sz val="10"/>
      <color indexed="8"/>
      <name val="굴림체"/>
      <family val="3"/>
    </font>
    <font>
      <sz val="10"/>
      <color indexed="8"/>
      <name val="한컴바탕"/>
      <family val="1"/>
    </font>
    <font>
      <sz val="11"/>
      <color indexed="8"/>
      <name val="HY신명조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b/>
      <sz val="11"/>
      <color indexed="8"/>
      <name val="돋움"/>
      <family val="3"/>
    </font>
    <font>
      <sz val="11"/>
      <name val="HY신명조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vertAlign val="superscript"/>
      <sz val="11"/>
      <color indexed="30"/>
      <name val="바탕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11"/>
      <color indexed="8"/>
      <name val="times"/>
      <family val="1"/>
    </font>
    <font>
      <sz val="8"/>
      <color indexed="8"/>
      <name val="바탕"/>
      <family val="1"/>
    </font>
    <font>
      <sz val="11"/>
      <color indexed="8"/>
      <name val="굴림"/>
      <family val="3"/>
    </font>
    <font>
      <vertAlign val="superscript"/>
      <sz val="11"/>
      <color indexed="8"/>
      <name val="바탕"/>
      <family val="1"/>
    </font>
    <font>
      <sz val="9"/>
      <name val="굴림"/>
      <family val="3"/>
    </font>
    <font>
      <sz val="8"/>
      <name val="굴림"/>
      <family val="3"/>
    </font>
    <font>
      <b/>
      <sz val="16"/>
      <name val="바탕"/>
      <family val="1"/>
    </font>
    <font>
      <sz val="9"/>
      <name val="경기천년바탕 Regular"/>
      <family val="1"/>
    </font>
    <font>
      <sz val="10"/>
      <name val="휴먼명조"/>
      <family val="0"/>
    </font>
    <font>
      <sz val="11"/>
      <color indexed="8"/>
      <name val="휴먼명조"/>
      <family val="0"/>
    </font>
    <font>
      <vertAlign val="superscript"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바탕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30"/>
      <name val="굴림"/>
      <family val="3"/>
    </font>
    <font>
      <sz val="10"/>
      <color indexed="30"/>
      <name val="Times New Roman"/>
      <family val="1"/>
    </font>
    <font>
      <sz val="9"/>
      <color indexed="8"/>
      <name val="굴림"/>
      <family val="3"/>
    </font>
    <font>
      <sz val="11"/>
      <color indexed="8"/>
      <name val="돋움"/>
      <family val="3"/>
    </font>
    <font>
      <sz val="11"/>
      <color rgb="FF000000"/>
      <name val="돋움"/>
      <family val="3"/>
    </font>
    <font>
      <sz val="11"/>
      <color theme="1"/>
      <name val="Calibri"/>
      <family val="3"/>
    </font>
    <font>
      <sz val="11"/>
      <color rgb="FF000000"/>
      <name val="Calibri"/>
      <family val="3"/>
    </font>
    <font>
      <sz val="11"/>
      <color rgb="FF000000"/>
      <name val="맑은 고딕"/>
      <family val="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돋움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hair"/>
      <top/>
      <bottom/>
    </border>
  </borders>
  <cellStyleXfs count="6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16" fillId="0" borderId="1">
      <alignment horizontal="center" vertical="center"/>
      <protection/>
    </xf>
    <xf numFmtId="49" fontId="85" fillId="0" borderId="1">
      <alignment horizontal="center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15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85" fillId="0" borderId="0" applyFont="0" applyFill="0" applyBorder="0" applyAlignment="0" applyProtection="0"/>
    <xf numFmtId="0" fontId="62" fillId="0" borderId="0">
      <alignment/>
      <protection/>
    </xf>
    <xf numFmtId="0" fontId="16" fillId="0" borderId="0" applyFont="0" applyFill="0" applyBorder="0" applyAlignment="0" applyProtection="0"/>
    <xf numFmtId="0" fontId="15" fillId="0" borderId="0">
      <alignment/>
      <protection/>
    </xf>
    <xf numFmtId="0" fontId="16" fillId="0" borderId="0" applyFon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86" fillId="0" borderId="0">
      <alignment/>
      <protection/>
    </xf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62" fillId="0" borderId="0">
      <alignment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45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1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66" fillId="21" borderId="2">
      <alignment horizontal="center" vertical="center"/>
      <protection/>
    </xf>
    <xf numFmtId="0" fontId="47" fillId="0" borderId="0">
      <alignment/>
      <protection/>
    </xf>
    <xf numFmtId="0" fontId="1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15" fillId="0" borderId="0">
      <alignment/>
      <protection/>
    </xf>
    <xf numFmtId="0" fontId="0" fillId="0" borderId="0" applyFill="0" applyBorder="0" applyAlignment="0">
      <protection/>
    </xf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70" fillId="0" borderId="0">
      <alignment/>
      <protection/>
    </xf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6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Fill="0" applyBorder="0" applyAlignment="0" applyProtection="0"/>
    <xf numFmtId="0" fontId="22" fillId="0" borderId="0" applyFill="0" applyBorder="0" applyAlignment="0" applyProtection="0"/>
    <xf numFmtId="0" fontId="88" fillId="0" borderId="0" applyFill="0" applyBorder="0" applyAlignment="0" applyProtection="0"/>
    <xf numFmtId="20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22" fillId="0" borderId="0" applyFill="0" applyBorder="0" applyAlignment="0" applyProtection="0"/>
    <xf numFmtId="2" fontId="22" fillId="0" borderId="0" applyFill="0" applyBorder="0" applyAlignment="0" applyProtection="0"/>
    <xf numFmtId="2" fontId="88" fillId="0" borderId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23" fillId="22" borderId="0" applyNumberFormat="0" applyBorder="0" applyAlignment="0" applyProtection="0"/>
    <xf numFmtId="38" fontId="23" fillId="22" borderId="0" applyNumberFormat="0" applyBorder="0" applyAlignment="0" applyProtection="0"/>
    <xf numFmtId="38" fontId="89" fillId="22" borderId="0" applyNumberFormat="0" applyBorder="0" applyAlignment="0" applyProtection="0"/>
    <xf numFmtId="0" fontId="71" fillId="0" borderId="0">
      <alignment horizontal="left"/>
      <protection/>
    </xf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5" applyNumberFormat="0" applyAlignment="0" applyProtection="0"/>
    <xf numFmtId="0" fontId="90" fillId="0" borderId="5" applyNumberFormat="0" applyAlignment="0" applyProtection="0"/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4" fillId="0" borderId="6">
      <alignment horizontal="left" vertical="center"/>
      <protection/>
    </xf>
    <xf numFmtId="0" fontId="90" fillId="0" borderId="6">
      <alignment horizontal="left" vertical="center"/>
      <protection/>
    </xf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7" borderId="3" applyNumberFormat="0" applyAlignment="0" applyProtection="0"/>
    <xf numFmtId="10" fontId="23" fillId="24" borderId="10" applyNumberFormat="0" applyBorder="0" applyAlignment="0" applyProtection="0"/>
    <xf numFmtId="10" fontId="23" fillId="24" borderId="10" applyNumberFormat="0" applyBorder="0" applyAlignment="0" applyProtection="0"/>
    <xf numFmtId="10" fontId="89" fillId="24" borderId="10" applyNumberFormat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6" fillId="0" borderId="11" applyNumberFormat="0" applyFill="0" applyAlignment="0" applyProtection="0"/>
    <xf numFmtId="0" fontId="48" fillId="0" borderId="12">
      <alignment/>
      <protection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194" fontId="0" fillId="0" borderId="0">
      <alignment/>
      <protection/>
    </xf>
    <xf numFmtId="194" fontId="0" fillId="0" borderId="0">
      <alignment/>
      <protection/>
    </xf>
    <xf numFmtId="0" fontId="15" fillId="0" borderId="0">
      <alignment/>
      <protection/>
    </xf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200" fontId="62" fillId="26" borderId="0">
      <alignment vertical="center"/>
      <protection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62" fillId="0" borderId="0" applyFont="0" applyFill="0" applyBorder="0" applyAlignment="0" applyProtection="0"/>
    <xf numFmtId="0" fontId="72" fillId="27" borderId="2">
      <alignment horizontal="center" vertical="center"/>
      <protection/>
    </xf>
    <xf numFmtId="0" fontId="48" fillId="0" borderId="0">
      <alignment/>
      <protection/>
    </xf>
    <xf numFmtId="0" fontId="92" fillId="0" borderId="0">
      <alignment/>
      <protection/>
    </xf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7" fillId="0" borderId="16" applyNumberFormat="0" applyFill="0" applyAlignment="0" applyProtection="0"/>
    <xf numFmtId="0" fontId="22" fillId="0" borderId="15" applyNumberFormat="0" applyFill="0" applyAlignment="0" applyProtection="0"/>
    <xf numFmtId="0" fontId="88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31" fillId="22" borderId="3" applyNumberFormat="0" applyAlignment="0" applyProtection="0"/>
    <xf numFmtId="0" fontId="87" fillId="0" borderId="0" applyFill="0" applyBorder="0" applyProtection="0">
      <alignment horizontal="left" shrinkToFit="1"/>
    </xf>
    <xf numFmtId="0" fontId="87" fillId="0" borderId="0" applyFill="0" applyBorder="0" applyProtection="0">
      <alignment horizontal="left" shrinkToFit="1"/>
    </xf>
    <xf numFmtId="0" fontId="94" fillId="0" borderId="0" applyFill="0" applyBorder="0" applyProtection="0">
      <alignment horizontal="left" shrinkToFit="1"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202" fontId="3" fillId="0" borderId="0">
      <alignment/>
      <protection/>
    </xf>
    <xf numFmtId="202" fontId="3" fillId="0" borderId="0">
      <alignment/>
      <protection/>
    </xf>
    <xf numFmtId="202" fontId="49" fillId="0" borderId="0">
      <alignment/>
      <protection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7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0" fillId="24" borderId="13" applyNumberFormat="0" applyFon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0" fontId="35" fillId="23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9" fillId="0" borderId="0">
      <alignment/>
      <protection/>
    </xf>
    <xf numFmtId="41" fontId="129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206" fontId="15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93" fillId="0" borderId="0" applyFont="0" applyFill="0" applyAlignment="0" applyProtection="0"/>
    <xf numFmtId="41" fontId="93" fillId="0" borderId="0" applyFont="0" applyFill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62" fillId="0" borderId="0">
      <alignment/>
      <protection/>
    </xf>
    <xf numFmtId="0" fontId="73" fillId="0" borderId="0">
      <alignment/>
      <protection/>
    </xf>
    <xf numFmtId="0" fontId="15" fillId="0" borderId="0">
      <alignment/>
      <protection/>
    </xf>
    <xf numFmtId="0" fontId="62" fillId="0" borderId="0">
      <alignment/>
      <protection/>
    </xf>
    <xf numFmtId="0" fontId="61" fillId="0" borderId="17">
      <alignment/>
      <protection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41" fontId="0" fillId="0" borderId="0" applyFont="0" applyFill="0" applyBorder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44" fillId="22" borderId="14" applyNumberFormat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Protection="0">
      <alignment/>
    </xf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5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62" fillId="26" borderId="0">
      <alignment vertical="center"/>
      <protection/>
    </xf>
    <xf numFmtId="200" fontId="15" fillId="0" borderId="2">
      <alignment vertical="center"/>
      <protection/>
    </xf>
    <xf numFmtId="0" fontId="62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13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13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2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49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129" fillId="0" borderId="0">
      <alignment vertical="center"/>
      <protection/>
    </xf>
    <xf numFmtId="0" fontId="130" fillId="0" borderId="0">
      <alignment vertical="center"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130" fillId="0" borderId="0">
      <alignment vertical="center"/>
      <protection/>
    </xf>
    <xf numFmtId="0" fontId="0" fillId="0" borderId="0">
      <alignment/>
      <protection/>
    </xf>
    <xf numFmtId="0" fontId="0" fillId="0" borderId="0" applyFill="0" applyAlignment="0">
      <protection/>
    </xf>
    <xf numFmtId="0" fontId="0" fillId="0" borderId="0">
      <alignment/>
      <protection/>
    </xf>
    <xf numFmtId="0" fontId="13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 applyNumberFormat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13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5" fillId="0" borderId="0" applyNumberFormat="0" applyFill="0" applyBorder="0" applyAlignment="0" applyProtection="0"/>
  </cellStyleXfs>
  <cellXfs count="2122">
    <xf numFmtId="0" fontId="0" fillId="0" borderId="0" xfId="0" applyAlignment="1">
      <alignment/>
    </xf>
    <xf numFmtId="0" fontId="55" fillId="0" borderId="0" xfId="633" applyFont="1" applyFill="1" applyAlignment="1">
      <alignment horizontal="center" vertical="center"/>
      <protection/>
    </xf>
    <xf numFmtId="0" fontId="55" fillId="0" borderId="0" xfId="633" applyFont="1" applyFill="1" applyBorder="1" applyAlignment="1">
      <alignment vertical="center"/>
      <protection/>
    </xf>
    <xf numFmtId="0" fontId="55" fillId="0" borderId="0" xfId="636" applyFont="1" applyFill="1" applyBorder="1" applyAlignment="1">
      <alignment vertical="center"/>
      <protection/>
    </xf>
    <xf numFmtId="0" fontId="55" fillId="0" borderId="0" xfId="638" applyFont="1" applyFill="1" applyBorder="1" applyAlignment="1">
      <alignment vertical="center"/>
      <protection/>
    </xf>
    <xf numFmtId="1" fontId="55" fillId="0" borderId="0" xfId="634" applyNumberFormat="1" applyFont="1" applyFill="1" applyBorder="1" applyAlignment="1">
      <alignment vertical="center"/>
      <protection/>
    </xf>
    <xf numFmtId="0" fontId="55" fillId="0" borderId="0" xfId="634" applyFont="1" applyFill="1" applyBorder="1" applyAlignment="1">
      <alignment vertical="center"/>
      <protection/>
    </xf>
    <xf numFmtId="0" fontId="55" fillId="0" borderId="0" xfId="636" applyFont="1" applyFill="1" applyAlignment="1">
      <alignment horizontal="centerContinuous" vertical="center"/>
      <protection/>
    </xf>
    <xf numFmtId="0" fontId="55" fillId="0" borderId="0" xfId="634" applyFont="1" applyFill="1" applyAlignment="1">
      <alignment horizontal="centerContinuous" vertical="center"/>
      <protection/>
    </xf>
    <xf numFmtId="0" fontId="55" fillId="0" borderId="0" xfId="629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vertical="center"/>
      <protection/>
    </xf>
    <xf numFmtId="0" fontId="55" fillId="0" borderId="0" xfId="630" applyFont="1" applyFill="1">
      <alignment/>
      <protection/>
    </xf>
    <xf numFmtId="0" fontId="55" fillId="0" borderId="0" xfId="633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/>
      <protection/>
    </xf>
    <xf numFmtId="0" fontId="55" fillId="0" borderId="0" xfId="633" applyFont="1" applyFill="1" applyAlignment="1">
      <alignment horizontal="centerContinuous" vertical="center" shrinkToFit="1"/>
      <protection/>
    </xf>
    <xf numFmtId="0" fontId="56" fillId="0" borderId="0" xfId="633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3" fontId="57" fillId="0" borderId="0" xfId="0" applyNumberFormat="1" applyFont="1" applyFill="1" applyAlignment="1">
      <alignment horizontal="centerContinuous" vertical="center"/>
    </xf>
    <xf numFmtId="0" fontId="5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shrinkToFit="1"/>
    </xf>
    <xf numFmtId="0" fontId="5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633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right" vertical="center"/>
      <protection/>
    </xf>
    <xf numFmtId="41" fontId="9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vertical="center"/>
      <protection/>
    </xf>
    <xf numFmtId="41" fontId="7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center" vertical="center"/>
      <protection/>
    </xf>
    <xf numFmtId="41" fontId="9" fillId="0" borderId="0" xfId="633" applyNumberFormat="1" applyFont="1" applyFill="1" applyAlignment="1">
      <alignment vertical="center"/>
      <protection/>
    </xf>
    <xf numFmtId="0" fontId="58" fillId="0" borderId="0" xfId="633" applyFont="1" applyFill="1" applyBorder="1" applyAlignment="1">
      <alignment vertical="center"/>
      <protection/>
    </xf>
    <xf numFmtId="41" fontId="58" fillId="0" borderId="0" xfId="633" applyNumberFormat="1" applyFont="1" applyFill="1" applyBorder="1" applyAlignment="1">
      <alignment vertical="center"/>
      <protection/>
    </xf>
    <xf numFmtId="41" fontId="58" fillId="0" borderId="2" xfId="0" applyNumberFormat="1" applyFont="1" applyFill="1" applyBorder="1" applyAlignment="1">
      <alignment horizontal="right" vertical="center" shrinkToFit="1"/>
    </xf>
    <xf numFmtId="0" fontId="7" fillId="0" borderId="0" xfId="575" applyFont="1" applyFill="1" applyAlignment="1">
      <alignment vertical="center"/>
      <protection/>
    </xf>
    <xf numFmtId="0" fontId="7" fillId="0" borderId="0" xfId="575" applyFont="1" applyFill="1" applyBorder="1" applyAlignment="1">
      <alignment vertical="center"/>
      <protection/>
    </xf>
    <xf numFmtId="0" fontId="57" fillId="0" borderId="0" xfId="575" applyFont="1" applyFill="1" applyAlignment="1">
      <alignment horizontal="centerContinuous" vertical="center"/>
      <protection/>
    </xf>
    <xf numFmtId="0" fontId="57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/>
      <protection/>
    </xf>
    <xf numFmtId="0" fontId="58" fillId="0" borderId="0" xfId="575" applyFont="1" applyFill="1" applyBorder="1" applyAlignment="1">
      <alignment vertical="center" shrinkToFit="1"/>
      <protection/>
    </xf>
    <xf numFmtId="41" fontId="58" fillId="0" borderId="0" xfId="575" applyNumberFormat="1" applyFont="1" applyFill="1" applyBorder="1" applyAlignment="1">
      <alignment horizontal="right" vertical="center"/>
      <protection/>
    </xf>
    <xf numFmtId="0" fontId="9" fillId="0" borderId="0" xfId="575" applyFont="1" applyFill="1" applyAlignment="1">
      <alignment vertical="center"/>
      <protection/>
    </xf>
    <xf numFmtId="0" fontId="9" fillId="0" borderId="0" xfId="575" applyFont="1" applyFill="1" applyBorder="1" applyAlignment="1">
      <alignment vertical="center"/>
      <protection/>
    </xf>
    <xf numFmtId="0" fontId="6" fillId="0" borderId="0" xfId="593" applyFont="1" applyFill="1" applyAlignment="1">
      <alignment vertical="center"/>
      <protection/>
    </xf>
    <xf numFmtId="0" fontId="6" fillId="0" borderId="0" xfId="593" applyFont="1" applyFill="1" applyBorder="1" applyAlignment="1">
      <alignment vertical="center"/>
      <protection/>
    </xf>
    <xf numFmtId="3" fontId="7" fillId="0" borderId="0" xfId="593" applyNumberFormat="1" applyFont="1" applyFill="1" applyAlignment="1">
      <alignment vertical="center"/>
      <protection/>
    </xf>
    <xf numFmtId="0" fontId="7" fillId="0" borderId="0" xfId="593" applyFont="1" applyFill="1" applyAlignment="1">
      <alignment vertical="center"/>
      <protection/>
    </xf>
    <xf numFmtId="0" fontId="7" fillId="0" borderId="0" xfId="593" applyFont="1" applyFill="1" applyBorder="1" applyAlignment="1">
      <alignment vertical="center"/>
      <protection/>
    </xf>
    <xf numFmtId="0" fontId="7" fillId="0" borderId="0" xfId="593" applyFont="1" applyFill="1" applyAlignment="1">
      <alignment horizontal="centerContinuous" vertical="center"/>
      <protection/>
    </xf>
    <xf numFmtId="0" fontId="58" fillId="0" borderId="0" xfId="593" applyFont="1" applyFill="1" applyBorder="1" applyAlignment="1">
      <alignment vertical="center"/>
      <protection/>
    </xf>
    <xf numFmtId="0" fontId="58" fillId="0" borderId="0" xfId="593" applyFont="1" applyFill="1" applyBorder="1" applyAlignment="1">
      <alignment horizontal="center" vertical="center" shrinkToFit="1"/>
      <protection/>
    </xf>
    <xf numFmtId="0" fontId="58" fillId="0" borderId="0" xfId="593" applyFont="1" applyFill="1" applyAlignment="1">
      <alignment vertical="center"/>
      <protection/>
    </xf>
    <xf numFmtId="0" fontId="58" fillId="0" borderId="0" xfId="593" applyFont="1" applyFill="1" applyAlignment="1">
      <alignment horizontal="left" vertical="center"/>
      <protection/>
    </xf>
    <xf numFmtId="0" fontId="9" fillId="0" borderId="0" xfId="593" applyFont="1" applyFill="1" applyBorder="1" applyAlignment="1">
      <alignment vertical="center"/>
      <protection/>
    </xf>
    <xf numFmtId="0" fontId="9" fillId="0" borderId="0" xfId="593" applyFont="1" applyFill="1" applyAlignment="1">
      <alignment vertical="center"/>
      <protection/>
    </xf>
    <xf numFmtId="0" fontId="57" fillId="0" borderId="0" xfId="593" applyFont="1" applyFill="1" applyBorder="1" applyAlignment="1">
      <alignment horizontal="centerContinuous" vertical="center"/>
      <protection/>
    </xf>
    <xf numFmtId="0" fontId="57" fillId="0" borderId="0" xfId="593" applyFont="1" applyFill="1" applyBorder="1" applyAlignment="1">
      <alignment vertical="center"/>
      <protection/>
    </xf>
    <xf numFmtId="0" fontId="9" fillId="0" borderId="0" xfId="593" applyFont="1" applyFill="1" applyBorder="1" applyAlignment="1">
      <alignment horizontal="right" vertical="center"/>
      <protection/>
    </xf>
    <xf numFmtId="0" fontId="9" fillId="0" borderId="0" xfId="593" applyFont="1" applyFill="1" applyAlignment="1">
      <alignment horizontal="right" vertical="center"/>
      <protection/>
    </xf>
    <xf numFmtId="0" fontId="7" fillId="0" borderId="0" xfId="630" applyFont="1" applyFill="1">
      <alignment/>
      <protection/>
    </xf>
    <xf numFmtId="0" fontId="9" fillId="0" borderId="0" xfId="630" applyFont="1" applyFill="1">
      <alignment/>
      <protection/>
    </xf>
    <xf numFmtId="0" fontId="7" fillId="0" borderId="0" xfId="630" applyFont="1" applyFill="1" applyBorder="1" applyAlignment="1">
      <alignment horizontal="center" vertical="center" shrinkToFit="1"/>
      <protection/>
    </xf>
    <xf numFmtId="0" fontId="7" fillId="0" borderId="0" xfId="630" applyFont="1" applyFill="1" applyBorder="1">
      <alignment/>
      <protection/>
    </xf>
    <xf numFmtId="0" fontId="7" fillId="0" borderId="0" xfId="630" applyFont="1" applyFill="1" applyAlignment="1">
      <alignment vertical="center"/>
      <protection/>
    </xf>
    <xf numFmtId="0" fontId="7" fillId="0" borderId="0" xfId="630" applyFont="1" applyFill="1" applyAlignment="1">
      <alignment horizontal="center" vertical="center"/>
      <protection/>
    </xf>
    <xf numFmtId="0" fontId="7" fillId="0" borderId="0" xfId="636" applyFont="1" applyFill="1" applyAlignment="1">
      <alignment vertical="center"/>
      <protection/>
    </xf>
    <xf numFmtId="0" fontId="9" fillId="0" borderId="0" xfId="630" applyFont="1" applyFill="1" applyAlignment="1">
      <alignment vertical="center"/>
      <protection/>
    </xf>
    <xf numFmtId="0" fontId="7" fillId="0" borderId="0" xfId="636" applyFont="1" applyFill="1" applyAlignment="1">
      <alignment horizontal="center" vertical="center"/>
      <protection/>
    </xf>
    <xf numFmtId="0" fontId="7" fillId="0" borderId="0" xfId="636" applyFont="1" applyFill="1" applyAlignment="1">
      <alignment horizontal="left" vertical="center"/>
      <protection/>
    </xf>
    <xf numFmtId="0" fontId="7" fillId="0" borderId="0" xfId="630" applyFont="1" applyFill="1" applyBorder="1" applyAlignment="1">
      <alignment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" fillId="0" borderId="0" xfId="630" applyFont="1" applyFill="1" applyBorder="1" applyAlignment="1">
      <alignment vertical="center"/>
      <protection/>
    </xf>
    <xf numFmtId="0" fontId="7" fillId="0" borderId="0" xfId="630" applyFont="1" applyFill="1" applyAlignment="1">
      <alignment horizontal="right" vertical="center"/>
      <protection/>
    </xf>
    <xf numFmtId="0" fontId="7" fillId="0" borderId="0" xfId="630" applyFont="1" applyFill="1" applyBorder="1" applyAlignment="1">
      <alignment horizontal="left" vertical="center"/>
      <protection/>
    </xf>
    <xf numFmtId="0" fontId="7" fillId="0" borderId="0" xfId="630" applyFont="1" applyFill="1" applyBorder="1" applyAlignment="1">
      <alignment horizontal="right" vertical="center"/>
      <protection/>
    </xf>
    <xf numFmtId="0" fontId="58" fillId="0" borderId="0" xfId="630" applyFont="1" applyFill="1" applyBorder="1" applyAlignment="1">
      <alignment vertical="center"/>
      <protection/>
    </xf>
    <xf numFmtId="0" fontId="57" fillId="0" borderId="0" xfId="593" applyFont="1" applyFill="1" applyAlignment="1">
      <alignment horizontal="centerContinuous" vertical="center"/>
      <protection/>
    </xf>
    <xf numFmtId="0" fontId="59" fillId="0" borderId="0" xfId="593" applyFont="1" applyFill="1" applyBorder="1" applyAlignment="1">
      <alignment vertical="center" shrinkToFit="1"/>
      <protection/>
    </xf>
    <xf numFmtId="0" fontId="6" fillId="0" borderId="0" xfId="593" applyFont="1" applyFill="1" applyAlignment="1">
      <alignment horizontal="right" vertical="center"/>
      <protection/>
    </xf>
    <xf numFmtId="0" fontId="9" fillId="0" borderId="0" xfId="593" applyFont="1" applyFill="1">
      <alignment/>
      <protection/>
    </xf>
    <xf numFmtId="0" fontId="56" fillId="0" borderId="0" xfId="593" applyFont="1" applyFill="1">
      <alignment/>
      <protection/>
    </xf>
    <xf numFmtId="0" fontId="58" fillId="0" borderId="0" xfId="593" applyFont="1" applyFill="1">
      <alignment/>
      <protection/>
    </xf>
    <xf numFmtId="0" fontId="58" fillId="0" borderId="0" xfId="593" applyFont="1" applyFill="1" applyAlignment="1">
      <alignment shrinkToFit="1"/>
      <protection/>
    </xf>
    <xf numFmtId="0" fontId="7" fillId="0" borderId="18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 applyAlignment="1">
      <alignment horizontal="center" vertical="center" shrinkToFit="1"/>
      <protection/>
    </xf>
    <xf numFmtId="0" fontId="7" fillId="0" borderId="12" xfId="630" applyFont="1" applyFill="1" applyBorder="1">
      <alignment/>
      <protection/>
    </xf>
    <xf numFmtId="0" fontId="7" fillId="0" borderId="19" xfId="630" applyFont="1" applyFill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1" fontId="58" fillId="0" borderId="0" xfId="0" applyNumberFormat="1" applyFont="1" applyFill="1" applyAlignment="1" applyProtection="1">
      <alignment horizontal="right" vertical="center"/>
      <protection locked="0"/>
    </xf>
    <xf numFmtId="0" fontId="58" fillId="0" borderId="0" xfId="636" applyFont="1" applyFill="1" applyBorder="1" applyAlignment="1">
      <alignment vertical="center"/>
      <protection/>
    </xf>
    <xf numFmtId="41" fontId="58" fillId="0" borderId="0" xfId="636" applyNumberFormat="1" applyFont="1" applyFill="1" applyBorder="1" applyAlignment="1">
      <alignment vertical="center"/>
      <protection/>
    </xf>
    <xf numFmtId="0" fontId="58" fillId="0" borderId="2" xfId="0" applyNumberFormat="1" applyFont="1" applyFill="1" applyBorder="1" applyAlignment="1">
      <alignment horizontal="right" vertical="center" shrinkToFit="1"/>
    </xf>
    <xf numFmtId="0" fontId="58" fillId="0" borderId="20" xfId="636" applyFont="1" applyFill="1" applyBorder="1" applyAlignment="1">
      <alignment vertical="center"/>
      <protection/>
    </xf>
    <xf numFmtId="49" fontId="58" fillId="0" borderId="21" xfId="634" applyNumberFormat="1" applyFont="1" applyFill="1" applyBorder="1" applyAlignment="1">
      <alignment horizontal="center" vertical="center"/>
      <protection/>
    </xf>
    <xf numFmtId="0" fontId="7" fillId="0" borderId="0" xfId="629" applyFont="1" applyFill="1" applyBorder="1" applyAlignment="1">
      <alignment vertical="center"/>
      <protection/>
    </xf>
    <xf numFmtId="0" fontId="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Alignment="1">
      <alignment horizontal="centerContinuous" vertical="center"/>
      <protection/>
    </xf>
    <xf numFmtId="0" fontId="5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vertical="center"/>
      <protection/>
    </xf>
    <xf numFmtId="0" fontId="7" fillId="0" borderId="0" xfId="636" applyFont="1" applyFill="1" applyBorder="1" applyAlignment="1">
      <alignment horizontal="right" vertical="center"/>
      <protection/>
    </xf>
    <xf numFmtId="0" fontId="7" fillId="0" borderId="0" xfId="636" applyFont="1" applyFill="1" applyBorder="1" applyAlignment="1">
      <alignment horizontal="left" vertical="center"/>
      <protection/>
    </xf>
    <xf numFmtId="3" fontId="7" fillId="0" borderId="0" xfId="636" applyNumberFormat="1" applyFont="1" applyFill="1" applyBorder="1" applyAlignment="1">
      <alignment vertical="center"/>
      <protection/>
    </xf>
    <xf numFmtId="49" fontId="7" fillId="0" borderId="21" xfId="636" applyNumberFormat="1" applyFont="1" applyFill="1" applyBorder="1" applyAlignment="1">
      <alignment horizontal="center" vertical="center"/>
      <protection/>
    </xf>
    <xf numFmtId="41" fontId="7" fillId="0" borderId="0" xfId="636" applyNumberFormat="1" applyFont="1" applyFill="1" applyBorder="1" applyAlignment="1" applyProtection="1">
      <alignment horizontal="right" vertical="center"/>
      <protection locked="0"/>
    </xf>
    <xf numFmtId="0" fontId="9" fillId="0" borderId="0" xfId="636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vertical="center"/>
      <protection/>
    </xf>
    <xf numFmtId="0" fontId="7" fillId="0" borderId="0" xfId="636" applyFont="1" applyFill="1" applyAlignment="1">
      <alignment horizontal="right" vertical="center"/>
      <protection/>
    </xf>
    <xf numFmtId="0" fontId="74" fillId="0" borderId="0" xfId="636" applyFont="1" applyFill="1" applyAlignment="1">
      <alignment vertical="center"/>
      <protection/>
    </xf>
    <xf numFmtId="0" fontId="74" fillId="0" borderId="0" xfId="636" applyFont="1" applyFill="1" applyAlignment="1">
      <alignment horizontal="right" vertical="center"/>
      <protection/>
    </xf>
    <xf numFmtId="0" fontId="74" fillId="0" borderId="0" xfId="636" applyFont="1" applyFill="1" applyBorder="1" applyAlignment="1">
      <alignment vertical="center"/>
      <protection/>
    </xf>
    <xf numFmtId="41" fontId="74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vertical="center"/>
      <protection/>
    </xf>
    <xf numFmtId="41" fontId="7" fillId="0" borderId="0" xfId="636" applyNumberFormat="1" applyFont="1" applyFill="1" applyAlignment="1">
      <alignment horizontal="right" vertical="center"/>
      <protection/>
    </xf>
    <xf numFmtId="41" fontId="9" fillId="0" borderId="0" xfId="636" applyNumberFormat="1" applyFont="1" applyFill="1" applyAlignment="1">
      <alignment vertical="center"/>
      <protection/>
    </xf>
    <xf numFmtId="41" fontId="9" fillId="0" borderId="0" xfId="636" applyNumberFormat="1" applyFont="1" applyFill="1" applyBorder="1" applyAlignment="1">
      <alignment vertical="center"/>
      <protection/>
    </xf>
    <xf numFmtId="0" fontId="9" fillId="0" borderId="0" xfId="636" applyFont="1" applyFill="1" applyAlignment="1">
      <alignment horizontal="right" vertical="center"/>
      <protection/>
    </xf>
    <xf numFmtId="0" fontId="58" fillId="0" borderId="0" xfId="0" applyFont="1" applyFill="1" applyAlignment="1">
      <alignment/>
    </xf>
    <xf numFmtId="0" fontId="7" fillId="0" borderId="0" xfId="638" applyFont="1" applyFill="1" applyBorder="1" applyAlignment="1">
      <alignment vertical="center"/>
      <protection/>
    </xf>
    <xf numFmtId="3" fontId="7" fillId="0" borderId="0" xfId="638" applyNumberFormat="1" applyFont="1" applyFill="1" applyAlignment="1">
      <alignment vertical="center"/>
      <protection/>
    </xf>
    <xf numFmtId="0" fontId="7" fillId="0" borderId="0" xfId="638" applyFont="1" applyFill="1" applyAlignment="1">
      <alignment horizontal="left" vertical="center"/>
      <protection/>
    </xf>
    <xf numFmtId="0" fontId="7" fillId="0" borderId="0" xfId="638" applyFont="1" applyFill="1" applyAlignment="1">
      <alignment vertical="center"/>
      <protection/>
    </xf>
    <xf numFmtId="0" fontId="58" fillId="0" borderId="0" xfId="639" applyFont="1" applyFill="1" applyBorder="1" applyAlignment="1">
      <alignment vertical="center"/>
      <protection/>
    </xf>
    <xf numFmtId="0" fontId="56" fillId="0" borderId="0" xfId="637" applyFont="1" applyFill="1" applyBorder="1" applyAlignment="1">
      <alignment vertical="center"/>
      <protection/>
    </xf>
    <xf numFmtId="0" fontId="56" fillId="0" borderId="0" xfId="636" applyFont="1" applyFill="1" applyBorder="1" applyAlignment="1">
      <alignment vertical="center"/>
      <protection/>
    </xf>
    <xf numFmtId="0" fontId="58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vertical="center"/>
      <protection/>
    </xf>
    <xf numFmtId="0" fontId="9" fillId="0" borderId="0" xfId="630" applyFont="1" applyFill="1" applyAlignment="1">
      <alignment horizontal="right" vertical="center"/>
      <protection/>
    </xf>
    <xf numFmtId="0" fontId="9" fillId="0" borderId="0" xfId="630" applyFont="1" applyFill="1" applyBorder="1" applyAlignment="1">
      <alignment horizontal="right" vertical="center"/>
      <protection/>
    </xf>
    <xf numFmtId="0" fontId="58" fillId="0" borderId="0" xfId="628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55" fillId="0" borderId="0" xfId="634" applyFont="1" applyFill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0" fontId="76" fillId="0" borderId="0" xfId="630" applyFont="1" applyFill="1">
      <alignment/>
      <protection/>
    </xf>
    <xf numFmtId="0" fontId="9" fillId="0" borderId="18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vertical="center"/>
      <protection/>
    </xf>
    <xf numFmtId="0" fontId="7" fillId="0" borderId="12" xfId="636" applyFont="1" applyFill="1" applyBorder="1" applyAlignment="1">
      <alignment horizontal="right" vertical="center"/>
      <protection/>
    </xf>
    <xf numFmtId="0" fontId="7" fillId="0" borderId="19" xfId="636" applyFont="1" applyFill="1" applyBorder="1" applyAlignment="1">
      <alignment vertical="center"/>
      <protection/>
    </xf>
    <xf numFmtId="0" fontId="9" fillId="0" borderId="12" xfId="636" applyFont="1" applyFill="1" applyBorder="1" applyAlignment="1">
      <alignment vertical="center"/>
      <protection/>
    </xf>
    <xf numFmtId="0" fontId="7" fillId="0" borderId="19" xfId="0" applyNumberFormat="1" applyFont="1" applyFill="1" applyBorder="1" applyAlignment="1">
      <alignment horizontal="right" vertical="center" shrinkToFit="1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76" fillId="0" borderId="0" xfId="575" applyFont="1" applyFill="1" applyAlignment="1">
      <alignment horizontal="left" vertical="center"/>
      <protection/>
    </xf>
    <xf numFmtId="0" fontId="60" fillId="0" borderId="0" xfId="575" applyFont="1" applyFill="1" applyAlignment="1">
      <alignment vertical="center"/>
      <protection/>
    </xf>
    <xf numFmtId="0" fontId="60" fillId="0" borderId="0" xfId="575" applyFont="1" applyFill="1" applyAlignment="1">
      <alignment horizontal="right" vertical="center"/>
      <protection/>
    </xf>
    <xf numFmtId="0" fontId="60" fillId="0" borderId="0" xfId="575" applyFont="1" applyFill="1" applyBorder="1" applyAlignment="1">
      <alignment horizontal="left"/>
      <protection/>
    </xf>
    <xf numFmtId="0" fontId="77" fillId="0" borderId="0" xfId="575" applyFont="1" applyFill="1" applyAlignment="1">
      <alignment/>
      <protection/>
    </xf>
    <xf numFmtId="0" fontId="60" fillId="0" borderId="0" xfId="575" applyFont="1" applyFill="1" applyBorder="1" applyAlignment="1">
      <alignment/>
      <protection/>
    </xf>
    <xf numFmtId="0" fontId="60" fillId="0" borderId="0" xfId="0" applyFont="1" applyFill="1" applyAlignment="1">
      <alignment/>
    </xf>
    <xf numFmtId="0" fontId="60" fillId="0" borderId="0" xfId="575" applyFont="1" applyFill="1" applyAlignment="1">
      <alignment/>
      <protection/>
    </xf>
    <xf numFmtId="0" fontId="58" fillId="0" borderId="0" xfId="594" applyFont="1" applyFill="1">
      <alignment/>
      <protection/>
    </xf>
    <xf numFmtId="0" fontId="60" fillId="0" borderId="0" xfId="0" applyFont="1" applyFill="1" applyAlignment="1">
      <alignment horizontal="right"/>
    </xf>
    <xf numFmtId="0" fontId="7" fillId="0" borderId="0" xfId="575" applyFont="1" applyFill="1" applyBorder="1" applyAlignment="1">
      <alignment horizontal="left" vertical="center"/>
      <protection/>
    </xf>
    <xf numFmtId="0" fontId="60" fillId="0" borderId="0" xfId="0" applyFont="1" applyFill="1" applyAlignment="1">
      <alignment horizontal="right" vertical="center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7" fillId="0" borderId="0" xfId="633" applyFont="1" applyFill="1" applyAlignment="1">
      <alignment vertical="center"/>
      <protection/>
    </xf>
    <xf numFmtId="3" fontId="7" fillId="0" borderId="0" xfId="633" applyNumberFormat="1" applyFont="1" applyFill="1" applyAlignment="1">
      <alignment vertical="center"/>
      <protection/>
    </xf>
    <xf numFmtId="0" fontId="7" fillId="0" borderId="0" xfId="633" applyFont="1" applyFill="1" applyAlignment="1">
      <alignment horizontal="right" vertical="center"/>
      <protection/>
    </xf>
    <xf numFmtId="3" fontId="57" fillId="0" borderId="0" xfId="633" applyNumberFormat="1" applyFont="1" applyFill="1" applyBorder="1" applyAlignment="1">
      <alignment horizontal="centerContinuous" vertical="center"/>
      <protection/>
    </xf>
    <xf numFmtId="3" fontId="57" fillId="0" borderId="0" xfId="633" applyNumberFormat="1" applyFont="1" applyFill="1" applyAlignment="1">
      <alignment horizontal="centerContinuous" vertical="center"/>
      <protection/>
    </xf>
    <xf numFmtId="0" fontId="57" fillId="0" borderId="0" xfId="633" applyFont="1" applyFill="1" applyAlignment="1">
      <alignment horizontal="centerContinuous" vertical="center"/>
      <protection/>
    </xf>
    <xf numFmtId="0" fontId="57" fillId="0" borderId="0" xfId="633" applyFont="1" applyFill="1" applyBorder="1" applyAlignment="1">
      <alignment horizontal="centerContinuous" vertical="center"/>
      <protection/>
    </xf>
    <xf numFmtId="0" fontId="57" fillId="0" borderId="0" xfId="633" applyFont="1" applyFill="1" applyBorder="1" applyAlignment="1">
      <alignment vertical="center"/>
      <protection/>
    </xf>
    <xf numFmtId="3" fontId="9" fillId="0" borderId="0" xfId="633" applyNumberFormat="1" applyFont="1" applyFill="1" applyAlignment="1">
      <alignment horizontal="right" vertical="center"/>
      <protection/>
    </xf>
    <xf numFmtId="3" fontId="9" fillId="0" borderId="0" xfId="633" applyNumberFormat="1" applyFont="1" applyFill="1" applyAlignment="1">
      <alignment vertical="center"/>
      <protection/>
    </xf>
    <xf numFmtId="0" fontId="7" fillId="0" borderId="0" xfId="633" applyFont="1" applyFill="1" applyBorder="1" applyAlignment="1">
      <alignment horizontal="left" vertical="center"/>
      <protection/>
    </xf>
    <xf numFmtId="3" fontId="9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vertical="center"/>
      <protection/>
    </xf>
    <xf numFmtId="0" fontId="7" fillId="0" borderId="0" xfId="633" applyFont="1" applyFill="1" applyAlignment="1">
      <alignment horizontal="center" vertical="center"/>
      <protection/>
    </xf>
    <xf numFmtId="0" fontId="7" fillId="0" borderId="0" xfId="633" applyFont="1" applyFill="1" applyBorder="1" applyAlignment="1">
      <alignment horizontal="right" vertical="center"/>
      <protection/>
    </xf>
    <xf numFmtId="0" fontId="9" fillId="0" borderId="0" xfId="633" applyFont="1" applyFill="1" applyAlignment="1">
      <alignment horizontal="right" vertical="center"/>
      <protection/>
    </xf>
    <xf numFmtId="0" fontId="9" fillId="0" borderId="0" xfId="633" applyFont="1" applyFill="1" applyBorder="1" applyAlignment="1">
      <alignment vertical="center"/>
      <protection/>
    </xf>
    <xf numFmtId="0" fontId="9" fillId="0" borderId="0" xfId="633" applyFont="1" applyFill="1" applyAlignment="1">
      <alignment horizontal="center" vertical="center"/>
      <protection/>
    </xf>
    <xf numFmtId="0" fontId="6" fillId="0" borderId="0" xfId="633" applyFont="1" applyFill="1" applyAlignment="1">
      <alignment vertical="center"/>
      <protection/>
    </xf>
    <xf numFmtId="0" fontId="6" fillId="0" borderId="0" xfId="633" applyFont="1" applyFill="1" applyBorder="1" applyAlignment="1">
      <alignment vertical="center"/>
      <protection/>
    </xf>
    <xf numFmtId="0" fontId="6" fillId="0" borderId="0" xfId="633" applyFont="1" applyFill="1" applyAlignment="1">
      <alignment horizontal="right" vertical="center"/>
      <protection/>
    </xf>
    <xf numFmtId="3" fontId="7" fillId="0" borderId="0" xfId="633" applyNumberFormat="1" applyFont="1" applyFill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horizontal="left" vertical="center"/>
      <protection/>
    </xf>
    <xf numFmtId="0" fontId="7" fillId="0" borderId="0" xfId="633" applyFont="1" applyFill="1" applyAlignment="1">
      <alignment horizontal="centerContinuous" vertical="center"/>
      <protection/>
    </xf>
    <xf numFmtId="0" fontId="7" fillId="0" borderId="0" xfId="633" applyFont="1" applyFill="1" applyBorder="1" applyAlignment="1">
      <alignment horizontal="centerContinuous" vertical="center"/>
      <protection/>
    </xf>
    <xf numFmtId="3" fontId="7" fillId="0" borderId="0" xfId="633" applyNumberFormat="1" applyFont="1" applyFill="1" applyBorder="1" applyAlignment="1">
      <alignment vertical="center"/>
      <protection/>
    </xf>
    <xf numFmtId="41" fontId="7" fillId="0" borderId="0" xfId="633" applyNumberFormat="1" applyFont="1" applyFill="1" applyBorder="1" applyAlignment="1" applyProtection="1">
      <alignment horizontal="right" vertical="center"/>
      <protection locked="0"/>
    </xf>
    <xf numFmtId="49" fontId="7" fillId="0" borderId="21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Border="1" applyAlignment="1">
      <alignment horizontal="right" vertical="center"/>
      <protection/>
    </xf>
    <xf numFmtId="0" fontId="9" fillId="0" borderId="0" xfId="633" applyNumberFormat="1" applyFont="1" applyFill="1" applyBorder="1" applyAlignment="1">
      <alignment vertical="center"/>
      <protection/>
    </xf>
    <xf numFmtId="0" fontId="9" fillId="0" borderId="12" xfId="633" applyFont="1" applyFill="1" applyBorder="1" applyAlignment="1">
      <alignment vertical="center"/>
      <protection/>
    </xf>
    <xf numFmtId="41" fontId="7" fillId="0" borderId="12" xfId="633" applyNumberFormat="1" applyFont="1" applyFill="1" applyBorder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right" vertical="center"/>
      <protection/>
    </xf>
    <xf numFmtId="3" fontId="9" fillId="0" borderId="0" xfId="633" applyNumberFormat="1" applyFont="1" applyFill="1" applyBorder="1" applyAlignment="1">
      <alignment vertical="center"/>
      <protection/>
    </xf>
    <xf numFmtId="0" fontId="9" fillId="0" borderId="0" xfId="633" applyFont="1" applyFill="1" applyBorder="1" applyAlignment="1">
      <alignment horizontal="right" vertical="center"/>
      <protection/>
    </xf>
    <xf numFmtId="0" fontId="7" fillId="0" borderId="0" xfId="633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center" vertical="center"/>
      <protection/>
    </xf>
    <xf numFmtId="41" fontId="9" fillId="0" borderId="12" xfId="633" applyNumberFormat="1" applyFont="1" applyFill="1" applyBorder="1" applyAlignment="1">
      <alignment vertical="center"/>
      <protection/>
    </xf>
    <xf numFmtId="41" fontId="9" fillId="0" borderId="12" xfId="633" applyNumberFormat="1" applyFont="1" applyFill="1" applyBorder="1" applyAlignment="1">
      <alignment horizontal="center" vertical="center"/>
      <protection/>
    </xf>
    <xf numFmtId="41" fontId="7" fillId="0" borderId="19" xfId="633" applyNumberFormat="1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center" vertical="center"/>
      <protection/>
    </xf>
    <xf numFmtId="3" fontId="57" fillId="0" borderId="0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Alignment="1">
      <alignment horizontal="center" vertical="center"/>
      <protection/>
    </xf>
    <xf numFmtId="0" fontId="7" fillId="0" borderId="12" xfId="638" applyFont="1" applyFill="1" applyBorder="1" applyAlignment="1">
      <alignment vertical="center"/>
      <protection/>
    </xf>
    <xf numFmtId="3" fontId="7" fillId="0" borderId="12" xfId="638" applyNumberFormat="1" applyFont="1" applyFill="1" applyBorder="1" applyAlignment="1">
      <alignment vertical="center"/>
      <protection/>
    </xf>
    <xf numFmtId="3" fontId="7" fillId="0" borderId="18" xfId="638" applyNumberFormat="1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center" vertical="center"/>
      <protection/>
    </xf>
    <xf numFmtId="0" fontId="7" fillId="0" borderId="2" xfId="633" applyFont="1" applyFill="1" applyBorder="1" applyAlignment="1">
      <alignment horizontal="right" vertical="center" shrinkToFit="1"/>
      <protection/>
    </xf>
    <xf numFmtId="3" fontId="9" fillId="0" borderId="18" xfId="633" applyNumberFormat="1" applyFont="1" applyFill="1" applyBorder="1" applyAlignment="1">
      <alignment horizontal="right" vertical="center"/>
      <protection/>
    </xf>
    <xf numFmtId="0" fontId="9" fillId="0" borderId="18" xfId="633" applyFont="1" applyFill="1" applyBorder="1" applyAlignment="1">
      <alignment vertical="center"/>
      <protection/>
    </xf>
    <xf numFmtId="3" fontId="9" fillId="0" borderId="19" xfId="633" applyNumberFormat="1" applyFont="1" applyFill="1" applyBorder="1" applyAlignment="1">
      <alignment horizontal="right" vertical="center"/>
      <protection/>
    </xf>
    <xf numFmtId="0" fontId="7" fillId="0" borderId="12" xfId="633" applyFont="1" applyFill="1" applyBorder="1" applyAlignment="1">
      <alignment vertical="center"/>
      <protection/>
    </xf>
    <xf numFmtId="0" fontId="78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right" vertical="center"/>
      <protection/>
    </xf>
    <xf numFmtId="0" fontId="7" fillId="0" borderId="0" xfId="630" applyFont="1" applyFill="1" applyBorder="1" applyAlignment="1">
      <alignment horizontal="centerContinuous" vertical="center"/>
      <protection/>
    </xf>
    <xf numFmtId="0" fontId="7" fillId="0" borderId="2" xfId="630" applyFont="1" applyFill="1" applyBorder="1" applyAlignment="1">
      <alignment horizontal="centerContinuous" vertical="center"/>
      <protection/>
    </xf>
    <xf numFmtId="3" fontId="9" fillId="0" borderId="0" xfId="630" applyNumberFormat="1" applyFont="1" applyFill="1" applyBorder="1" applyAlignment="1">
      <alignment horizontal="right" vertical="center"/>
      <protection/>
    </xf>
    <xf numFmtId="3" fontId="6" fillId="0" borderId="0" xfId="630" applyNumberFormat="1" applyFont="1" applyFill="1" applyBorder="1" applyAlignment="1">
      <alignment horizontal="right" vertical="center"/>
      <protection/>
    </xf>
    <xf numFmtId="0" fontId="7" fillId="0" borderId="0" xfId="634" applyFont="1" applyFill="1" applyAlignment="1">
      <alignment vertical="center"/>
      <protection/>
    </xf>
    <xf numFmtId="0" fontId="7" fillId="0" borderId="0" xfId="634" applyFont="1" applyFill="1" applyAlignment="1">
      <alignment horizontal="right" vertical="center"/>
      <protection/>
    </xf>
    <xf numFmtId="0" fontId="7" fillId="0" borderId="0" xfId="634" applyFont="1" applyFill="1" applyBorder="1" applyAlignment="1">
      <alignment vertical="center"/>
      <protection/>
    </xf>
    <xf numFmtId="0" fontId="57" fillId="0" borderId="0" xfId="634" applyFont="1" applyFill="1" applyAlignment="1">
      <alignment horizontal="centerContinuous" vertical="center"/>
      <protection/>
    </xf>
    <xf numFmtId="0" fontId="57" fillId="0" borderId="0" xfId="634" applyFont="1" applyFill="1" applyBorder="1" applyAlignment="1">
      <alignment vertical="center"/>
      <protection/>
    </xf>
    <xf numFmtId="0" fontId="7" fillId="0" borderId="0" xfId="634" applyFont="1" applyFill="1" applyBorder="1" applyAlignment="1">
      <alignment horizontal="right" vertical="center"/>
      <protection/>
    </xf>
    <xf numFmtId="0" fontId="58" fillId="0" borderId="0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vertical="center"/>
      <protection/>
    </xf>
    <xf numFmtId="0" fontId="9" fillId="0" borderId="18" xfId="634" applyFont="1" applyFill="1" applyBorder="1" applyAlignment="1">
      <alignment vertical="center"/>
      <protection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right" vertical="center"/>
    </xf>
    <xf numFmtId="0" fontId="9" fillId="0" borderId="19" xfId="634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right" vertical="center"/>
    </xf>
    <xf numFmtId="0" fontId="9" fillId="0" borderId="0" xfId="634" applyFont="1" applyFill="1" applyAlignment="1">
      <alignment vertical="center"/>
      <protection/>
    </xf>
    <xf numFmtId="0" fontId="9" fillId="0" borderId="0" xfId="634" applyFont="1" applyFill="1" applyAlignment="1">
      <alignment horizontal="right" vertical="center"/>
      <protection/>
    </xf>
    <xf numFmtId="0" fontId="55" fillId="0" borderId="0" xfId="0" applyFont="1" applyFill="1" applyBorder="1" applyAlignment="1">
      <alignment vertical="center"/>
    </xf>
    <xf numFmtId="0" fontId="60" fillId="0" borderId="0" xfId="594" applyFont="1" applyFill="1" applyAlignment="1">
      <alignment vertical="center"/>
      <protection/>
    </xf>
    <xf numFmtId="0" fontId="7" fillId="0" borderId="0" xfId="594" applyFont="1" applyFill="1">
      <alignment/>
      <protection/>
    </xf>
    <xf numFmtId="0" fontId="58" fillId="0" borderId="0" xfId="0" applyFont="1" applyFill="1" applyAlignment="1" quotePrefix="1">
      <alignment/>
    </xf>
    <xf numFmtId="3" fontId="7" fillId="0" borderId="0" xfId="637" applyNumberFormat="1" applyFont="1" applyFill="1" applyAlignment="1">
      <alignment vertical="center"/>
      <protection/>
    </xf>
    <xf numFmtId="0" fontId="7" fillId="0" borderId="0" xfId="637" applyFont="1" applyFill="1" applyAlignment="1">
      <alignment horizontal="right" vertical="center"/>
      <protection/>
    </xf>
    <xf numFmtId="0" fontId="7" fillId="0" borderId="0" xfId="637" applyFont="1" applyFill="1" applyBorder="1" applyAlignment="1">
      <alignment vertical="center"/>
      <protection/>
    </xf>
    <xf numFmtId="0" fontId="7" fillId="0" borderId="0" xfId="637" applyFont="1" applyFill="1" applyAlignment="1">
      <alignment vertical="center"/>
      <protection/>
    </xf>
    <xf numFmtId="0" fontId="7" fillId="0" borderId="0" xfId="637" applyFont="1" applyFill="1" applyAlignment="1">
      <alignment horizontal="centerContinuous" vertical="center"/>
      <protection/>
    </xf>
    <xf numFmtId="3" fontId="57" fillId="0" borderId="0" xfId="637" applyNumberFormat="1" applyFont="1" applyFill="1" applyAlignment="1">
      <alignment horizontal="centerContinuous" vertical="center"/>
      <protection/>
    </xf>
    <xf numFmtId="3" fontId="7" fillId="0" borderId="0" xfId="637" applyNumberFormat="1" applyFont="1" applyFill="1" applyAlignment="1">
      <alignment horizontal="center" vertical="center"/>
      <protection/>
    </xf>
    <xf numFmtId="0" fontId="57" fillId="0" borderId="0" xfId="637" applyFont="1" applyFill="1" applyBorder="1" applyAlignment="1">
      <alignment vertical="center"/>
      <protection/>
    </xf>
    <xf numFmtId="3" fontId="7" fillId="0" borderId="0" xfId="637" applyNumberFormat="1" applyFont="1" applyFill="1" applyBorder="1" applyAlignment="1">
      <alignment vertical="center"/>
      <protection/>
    </xf>
    <xf numFmtId="0" fontId="7" fillId="0" borderId="0" xfId="637" applyFont="1" applyFill="1" applyBorder="1" applyAlignment="1">
      <alignment horizontal="right" vertical="center"/>
      <protection/>
    </xf>
    <xf numFmtId="0" fontId="7" fillId="0" borderId="0" xfId="637" applyNumberFormat="1" applyFont="1" applyFill="1" applyBorder="1" applyAlignment="1">
      <alignment vertical="center"/>
      <protection/>
    </xf>
    <xf numFmtId="49" fontId="7" fillId="0" borderId="21" xfId="637" applyNumberFormat="1" applyFont="1" applyFill="1" applyBorder="1" applyAlignment="1">
      <alignment horizontal="center" vertical="center"/>
      <protection/>
    </xf>
    <xf numFmtId="41" fontId="7" fillId="0" borderId="0" xfId="637" applyNumberFormat="1" applyFont="1" applyFill="1" applyBorder="1" applyAlignment="1" applyProtection="1">
      <alignment horizontal="right" vertical="center"/>
      <protection locked="0"/>
    </xf>
    <xf numFmtId="0" fontId="7" fillId="0" borderId="0" xfId="637" applyFont="1" applyFill="1" applyBorder="1" applyAlignment="1">
      <alignment horizontal="right" vertical="center" shrinkToFit="1"/>
      <protection/>
    </xf>
    <xf numFmtId="0" fontId="7" fillId="0" borderId="18" xfId="637" applyFont="1" applyFill="1" applyBorder="1" applyAlignment="1">
      <alignment vertical="center"/>
      <protection/>
    </xf>
    <xf numFmtId="3" fontId="7" fillId="0" borderId="19" xfId="637" applyNumberFormat="1" applyFont="1" applyFill="1" applyBorder="1" applyAlignment="1">
      <alignment vertical="center"/>
      <protection/>
    </xf>
    <xf numFmtId="3" fontId="7" fillId="0" borderId="12" xfId="637" applyNumberFormat="1" applyFont="1" applyFill="1" applyBorder="1" applyAlignment="1">
      <alignment vertical="center"/>
      <protection/>
    </xf>
    <xf numFmtId="0" fontId="7" fillId="0" borderId="12" xfId="637" applyFont="1" applyFill="1" applyBorder="1" applyAlignment="1">
      <alignment horizontal="right" vertical="center"/>
      <protection/>
    </xf>
    <xf numFmtId="0" fontId="7" fillId="0" borderId="0" xfId="637" applyFont="1" applyFill="1" applyAlignment="1">
      <alignment vertical="top"/>
      <protection/>
    </xf>
    <xf numFmtId="3" fontId="7" fillId="0" borderId="0" xfId="637" applyNumberFormat="1" applyFont="1" applyFill="1" applyAlignment="1">
      <alignment vertical="top"/>
      <protection/>
    </xf>
    <xf numFmtId="0" fontId="7" fillId="0" borderId="0" xfId="637" applyFont="1" applyFill="1" applyAlignment="1">
      <alignment horizontal="left" vertical="top"/>
      <protection/>
    </xf>
    <xf numFmtId="0" fontId="7" fillId="0" borderId="0" xfId="626" applyFont="1" applyFill="1" applyAlignment="1">
      <alignment horizontal="left"/>
      <protection/>
    </xf>
    <xf numFmtId="0" fontId="7" fillId="0" borderId="0" xfId="637" applyFont="1" applyFill="1" applyBorder="1" applyAlignment="1">
      <alignment vertical="top"/>
      <protection/>
    </xf>
    <xf numFmtId="0" fontId="7" fillId="0" borderId="0" xfId="637" applyFont="1" applyFill="1" applyAlignment="1">
      <alignment horizontal="right" vertical="top"/>
      <protection/>
    </xf>
    <xf numFmtId="0" fontId="9" fillId="0" borderId="0" xfId="637" applyFont="1" applyFill="1" applyAlignment="1">
      <alignment vertical="center"/>
      <protection/>
    </xf>
    <xf numFmtId="3" fontId="9" fillId="0" borderId="0" xfId="637" applyNumberFormat="1" applyFont="1" applyFill="1" applyAlignment="1">
      <alignment vertical="center"/>
      <protection/>
    </xf>
    <xf numFmtId="0" fontId="9" fillId="0" borderId="0" xfId="637" applyFont="1" applyFill="1" applyAlignment="1">
      <alignment horizontal="right" vertical="center"/>
      <protection/>
    </xf>
    <xf numFmtId="0" fontId="9" fillId="0" borderId="0" xfId="637" applyFont="1" applyFill="1" applyBorder="1" applyAlignment="1">
      <alignment vertical="center"/>
      <protection/>
    </xf>
    <xf numFmtId="3" fontId="7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Continuous" vertical="center"/>
      <protection/>
    </xf>
    <xf numFmtId="3" fontId="7" fillId="0" borderId="0" xfId="636" applyNumberFormat="1" applyFont="1" applyFill="1" applyAlignment="1">
      <alignment horizontal="center" vertical="center"/>
      <protection/>
    </xf>
    <xf numFmtId="0" fontId="7" fillId="0" borderId="18" xfId="636" applyFont="1" applyFill="1" applyBorder="1" applyAlignment="1">
      <alignment vertical="center"/>
      <protection/>
    </xf>
    <xf numFmtId="3" fontId="7" fillId="0" borderId="12" xfId="636" applyNumberFormat="1" applyFont="1" applyFill="1" applyBorder="1" applyAlignment="1">
      <alignment vertical="center"/>
      <protection/>
    </xf>
    <xf numFmtId="3" fontId="7" fillId="0" borderId="18" xfId="636" applyNumberFormat="1" applyFont="1" applyFill="1" applyBorder="1" applyAlignment="1">
      <alignment vertical="center"/>
      <protection/>
    </xf>
    <xf numFmtId="0" fontId="7" fillId="0" borderId="0" xfId="636" applyFont="1" applyFill="1" applyAlignment="1">
      <alignment vertical="top"/>
      <protection/>
    </xf>
    <xf numFmtId="3" fontId="7" fillId="0" borderId="0" xfId="636" applyNumberFormat="1" applyFont="1" applyFill="1" applyAlignment="1">
      <alignment vertical="top"/>
      <protection/>
    </xf>
    <xf numFmtId="0" fontId="7" fillId="0" borderId="0" xfId="636" applyFont="1" applyFill="1" applyAlignment="1">
      <alignment horizontal="left" vertical="top"/>
      <protection/>
    </xf>
    <xf numFmtId="0" fontId="7" fillId="0" borderId="0" xfId="636" applyFont="1" applyFill="1" applyBorder="1" applyAlignment="1">
      <alignment vertical="top"/>
      <protection/>
    </xf>
    <xf numFmtId="0" fontId="7" fillId="0" borderId="0" xfId="636" applyFont="1" applyFill="1" applyAlignment="1">
      <alignment horizontal="right" vertical="top"/>
      <protection/>
    </xf>
    <xf numFmtId="3" fontId="9" fillId="0" borderId="0" xfId="636" applyNumberFormat="1" applyFont="1" applyFill="1" applyAlignment="1">
      <alignment vertical="center"/>
      <protection/>
    </xf>
    <xf numFmtId="3" fontId="57" fillId="0" borderId="0" xfId="636" applyNumberFormat="1" applyFont="1" applyFill="1" applyAlignment="1">
      <alignment horizontal="center" vertical="center"/>
      <protection/>
    </xf>
    <xf numFmtId="3" fontId="7" fillId="0" borderId="0" xfId="636" applyNumberFormat="1" applyFont="1" applyFill="1" applyBorder="1" applyAlignment="1">
      <alignment horizontal="left" vertical="center"/>
      <protection/>
    </xf>
    <xf numFmtId="3" fontId="57" fillId="0" borderId="0" xfId="636" applyNumberFormat="1" applyFont="1" applyFill="1" applyBorder="1" applyAlignment="1">
      <alignment horizontal="left" vertical="center"/>
      <protection/>
    </xf>
    <xf numFmtId="0" fontId="7" fillId="0" borderId="0" xfId="635" applyFont="1" applyFill="1" applyAlignment="1">
      <alignment horizontal="left" vertical="center"/>
      <protection/>
    </xf>
    <xf numFmtId="3" fontId="9" fillId="0" borderId="0" xfId="636" applyNumberFormat="1" applyFont="1" applyFill="1" applyBorder="1" applyAlignment="1">
      <alignment horizontal="left" vertical="center"/>
      <protection/>
    </xf>
    <xf numFmtId="0" fontId="7" fillId="0" borderId="0" xfId="638" applyFont="1" applyFill="1" applyAlignment="1">
      <alignment horizontal="centerContinuous" vertical="center"/>
      <protection/>
    </xf>
    <xf numFmtId="3" fontId="57" fillId="0" borderId="0" xfId="638" applyNumberFormat="1" applyFont="1" applyFill="1" applyAlignment="1">
      <alignment horizontal="centerContinuous" vertical="center"/>
      <protection/>
    </xf>
    <xf numFmtId="3" fontId="7" fillId="0" borderId="0" xfId="638" applyNumberFormat="1" applyFont="1" applyFill="1" applyAlignment="1">
      <alignment horizontal="center" vertical="center"/>
      <protection/>
    </xf>
    <xf numFmtId="0" fontId="57" fillId="0" borderId="0" xfId="638" applyFont="1" applyFill="1" applyBorder="1" applyAlignment="1">
      <alignment vertical="center"/>
      <protection/>
    </xf>
    <xf numFmtId="0" fontId="9" fillId="0" borderId="0" xfId="638" applyFont="1" applyFill="1" applyAlignment="1">
      <alignment vertical="center"/>
      <protection/>
    </xf>
    <xf numFmtId="3" fontId="9" fillId="0" borderId="0" xfId="638" applyNumberFormat="1" applyFont="1" applyFill="1" applyAlignment="1">
      <alignment vertical="center"/>
      <protection/>
    </xf>
    <xf numFmtId="0" fontId="9" fillId="0" borderId="0" xfId="638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horizontal="centerContinuous" vertical="center"/>
      <protection/>
    </xf>
    <xf numFmtId="0" fontId="7" fillId="0" borderId="0" xfId="634" applyFont="1" applyFill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horizontal="centerContinuous" vertical="center"/>
      <protection/>
    </xf>
    <xf numFmtId="1" fontId="7" fillId="0" borderId="0" xfId="634" applyNumberFormat="1" applyFont="1" applyFill="1" applyAlignment="1">
      <alignment horizontal="center" vertical="center"/>
      <protection/>
    </xf>
    <xf numFmtId="1" fontId="7" fillId="0" borderId="0" xfId="634" applyNumberFormat="1" applyFont="1" applyFill="1" applyBorder="1" applyAlignment="1">
      <alignment horizontal="centerContinuous" vertical="center"/>
      <protection/>
    </xf>
    <xf numFmtId="1" fontId="57" fillId="0" borderId="0" xfId="634" applyNumberFormat="1" applyFont="1" applyFill="1" applyBorder="1" applyAlignment="1">
      <alignment vertical="center"/>
      <protection/>
    </xf>
    <xf numFmtId="41" fontId="7" fillId="0" borderId="0" xfId="634" applyNumberFormat="1" applyFont="1" applyFill="1" applyBorder="1" applyAlignment="1">
      <alignment horizontal="right" vertical="center"/>
      <protection/>
    </xf>
    <xf numFmtId="49" fontId="7" fillId="0" borderId="21" xfId="634" applyNumberFormat="1" applyFont="1" applyFill="1" applyBorder="1" applyAlignment="1" applyProtection="1">
      <alignment horizontal="center" vertical="center"/>
      <protection locked="0"/>
    </xf>
    <xf numFmtId="41" fontId="7" fillId="0" borderId="0" xfId="634" applyNumberFormat="1" applyFont="1" applyFill="1" applyBorder="1" applyAlignment="1" applyProtection="1">
      <alignment horizontal="right" vertical="center"/>
      <protection locked="0"/>
    </xf>
    <xf numFmtId="0" fontId="7" fillId="0" borderId="2" xfId="634" applyFont="1" applyFill="1" applyBorder="1" applyAlignment="1">
      <alignment horizontal="right" vertical="center" shrinkToFit="1"/>
      <protection/>
    </xf>
    <xf numFmtId="1" fontId="9" fillId="0" borderId="0" xfId="634" applyNumberFormat="1" applyFont="1" applyFill="1" applyBorder="1" applyAlignment="1">
      <alignment vertical="center"/>
      <protection/>
    </xf>
    <xf numFmtId="41" fontId="9" fillId="0" borderId="0" xfId="634" applyNumberFormat="1" applyFont="1" applyFill="1" applyBorder="1" applyAlignment="1">
      <alignment vertical="center"/>
      <protection/>
    </xf>
    <xf numFmtId="1" fontId="7" fillId="0" borderId="0" xfId="634" applyNumberFormat="1" applyFont="1" applyFill="1" applyBorder="1" applyAlignment="1">
      <alignment horizontal="right" vertical="center" shrinkToFit="1"/>
      <protection/>
    </xf>
    <xf numFmtId="41" fontId="9" fillId="0" borderId="0" xfId="634" applyNumberFormat="1" applyFont="1" applyFill="1" applyBorder="1" applyAlignment="1">
      <alignment horizontal="center" vertical="center"/>
      <protection/>
    </xf>
    <xf numFmtId="1" fontId="7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vertical="center"/>
      <protection/>
    </xf>
    <xf numFmtId="1" fontId="74" fillId="0" borderId="0" xfId="634" applyNumberFormat="1" applyFont="1" applyFill="1" applyAlignment="1">
      <alignment vertical="center"/>
      <protection/>
    </xf>
    <xf numFmtId="1" fontId="74" fillId="0" borderId="0" xfId="634" applyNumberFormat="1" applyFont="1" applyFill="1" applyBorder="1" applyAlignment="1">
      <alignment horizontal="center" vertical="center"/>
      <protection/>
    </xf>
    <xf numFmtId="1" fontId="9" fillId="0" borderId="0" xfId="634" applyNumberFormat="1" applyFont="1" applyFill="1" applyAlignment="1">
      <alignment vertical="center"/>
      <protection/>
    </xf>
    <xf numFmtId="1" fontId="9" fillId="0" borderId="0" xfId="634" applyNumberFormat="1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/>
    </xf>
    <xf numFmtId="41" fontId="7" fillId="0" borderId="12" xfId="634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>
      <alignment/>
    </xf>
    <xf numFmtId="3" fontId="7" fillId="0" borderId="0" xfId="636" applyNumberFormat="1" applyFont="1" applyFill="1" applyBorder="1" applyAlignment="1">
      <alignment vertical="top"/>
      <protection/>
    </xf>
    <xf numFmtId="0" fontId="7" fillId="0" borderId="0" xfId="634" applyFont="1" applyFill="1" applyBorder="1" applyAlignment="1">
      <alignment horizontal="centerContinuous" vertical="center"/>
      <protection/>
    </xf>
    <xf numFmtId="0" fontId="57" fillId="0" borderId="0" xfId="634" applyFont="1" applyFill="1" applyBorder="1" applyAlignment="1">
      <alignment horizontal="centerContinuous" vertical="center"/>
      <protection/>
    </xf>
    <xf numFmtId="41" fontId="9" fillId="0" borderId="0" xfId="636" applyNumberFormat="1" applyFont="1" applyFill="1" applyAlignment="1">
      <alignment horizontal="right" vertical="center"/>
      <protection/>
    </xf>
    <xf numFmtId="0" fontId="7" fillId="0" borderId="0" xfId="634" applyFont="1" applyFill="1" applyAlignment="1">
      <alignment horizontal="center" vertical="center"/>
      <protection/>
    </xf>
    <xf numFmtId="3" fontId="7" fillId="0" borderId="0" xfId="634" applyNumberFormat="1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center" vertical="center" wrapText="1"/>
      <protection/>
    </xf>
    <xf numFmtId="3" fontId="9" fillId="0" borderId="0" xfId="634" applyNumberFormat="1" applyFont="1" applyFill="1" applyAlignment="1">
      <alignment horizontal="center" vertical="center"/>
      <protection/>
    </xf>
    <xf numFmtId="0" fontId="9" fillId="0" borderId="0" xfId="634" applyFont="1" applyFill="1" applyAlignment="1">
      <alignment horizontal="center" vertical="center"/>
      <protection/>
    </xf>
    <xf numFmtId="0" fontId="7" fillId="0" borderId="0" xfId="634" applyFont="1" applyFill="1" applyAlignment="1">
      <alignment horizontal="left" vertical="center"/>
      <protection/>
    </xf>
    <xf numFmtId="1" fontId="57" fillId="0" borderId="0" xfId="634" applyNumberFormat="1" applyFont="1" applyFill="1" applyAlignment="1">
      <alignment horizontal="centerContinuous" vertical="center"/>
      <protection/>
    </xf>
    <xf numFmtId="0" fontId="7" fillId="0" borderId="0" xfId="629" applyFont="1" applyFill="1" applyAlignment="1">
      <alignment vertical="center"/>
      <protection/>
    </xf>
    <xf numFmtId="0" fontId="7" fillId="0" borderId="0" xfId="629" applyFont="1" applyFill="1" applyAlignment="1">
      <alignment horizontal="center" vertical="center"/>
      <protection/>
    </xf>
    <xf numFmtId="0" fontId="7" fillId="0" borderId="0" xfId="629" applyFont="1" applyFill="1" applyBorder="1" applyAlignment="1">
      <alignment horizontal="center" vertical="center"/>
      <protection/>
    </xf>
    <xf numFmtId="0" fontId="57" fillId="0" borderId="0" xfId="629" applyFont="1" applyFill="1" applyBorder="1" applyAlignment="1">
      <alignment vertical="center"/>
      <protection/>
    </xf>
    <xf numFmtId="0" fontId="9" fillId="0" borderId="0" xfId="629" applyFont="1" applyFill="1" applyBorder="1" applyAlignment="1">
      <alignment vertical="center"/>
      <protection/>
    </xf>
    <xf numFmtId="49" fontId="7" fillId="0" borderId="0" xfId="629" applyNumberFormat="1" applyFont="1" applyFill="1" applyBorder="1" applyAlignment="1">
      <alignment horizontal="center" vertical="center"/>
      <protection/>
    </xf>
    <xf numFmtId="0" fontId="6" fillId="0" borderId="0" xfId="629" applyFont="1" applyFill="1" applyBorder="1" applyAlignment="1">
      <alignment horizontal="right" vertical="center"/>
      <protection/>
    </xf>
    <xf numFmtId="0" fontId="9" fillId="0" borderId="0" xfId="629" applyFont="1" applyFill="1" applyAlignment="1">
      <alignment vertical="center"/>
      <protection/>
    </xf>
    <xf numFmtId="0" fontId="9" fillId="0" borderId="0" xfId="629" applyFont="1" applyFill="1" applyAlignment="1">
      <alignment horizontal="center" vertical="center"/>
      <protection/>
    </xf>
    <xf numFmtId="0" fontId="57" fillId="0" borderId="0" xfId="636" applyFont="1" applyFill="1" applyBorder="1" applyAlignment="1">
      <alignment horizontal="left" vertical="center"/>
      <protection/>
    </xf>
    <xf numFmtId="0" fontId="9" fillId="0" borderId="0" xfId="636" applyFont="1" applyFill="1" applyBorder="1" applyAlignment="1">
      <alignment horizontal="left" vertical="center"/>
      <protection/>
    </xf>
    <xf numFmtId="49" fontId="7" fillId="0" borderId="18" xfId="634" applyNumberFormat="1" applyFont="1" applyFill="1" applyBorder="1" applyAlignment="1">
      <alignment horizontal="center" vertical="center"/>
      <protection/>
    </xf>
    <xf numFmtId="0" fontId="9" fillId="0" borderId="0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right" vertical="center"/>
      <protection/>
    </xf>
    <xf numFmtId="0" fontId="9" fillId="0" borderId="12" xfId="634" applyFont="1" applyFill="1" applyBorder="1" applyAlignment="1">
      <alignment horizontal="centerContinuous" vertical="center"/>
      <protection/>
    </xf>
    <xf numFmtId="3" fontId="7" fillId="0" borderId="12" xfId="634" applyNumberFormat="1" applyFont="1" applyFill="1" applyBorder="1" applyAlignment="1">
      <alignment horizontal="right" vertical="center"/>
      <protection/>
    </xf>
    <xf numFmtId="3" fontId="9" fillId="0" borderId="12" xfId="634" applyNumberFormat="1" applyFont="1" applyFill="1" applyBorder="1" applyAlignment="1">
      <alignment horizontal="right" vertical="center"/>
      <protection/>
    </xf>
    <xf numFmtId="0" fontId="7" fillId="0" borderId="12" xfId="634" applyFont="1" applyFill="1" applyBorder="1" applyAlignment="1">
      <alignment horizontal="center" vertical="center"/>
      <protection/>
    </xf>
    <xf numFmtId="0" fontId="7" fillId="0" borderId="12" xfId="634" applyFont="1" applyFill="1" applyBorder="1" applyAlignment="1">
      <alignment horizontal="right" vertical="center"/>
      <protection/>
    </xf>
    <xf numFmtId="0" fontId="7" fillId="0" borderId="19" xfId="634" applyFont="1" applyFill="1" applyBorder="1" applyAlignment="1">
      <alignment vertical="center"/>
      <protection/>
    </xf>
    <xf numFmtId="0" fontId="9" fillId="0" borderId="0" xfId="634" applyFont="1" applyFill="1" applyBorder="1" applyAlignment="1">
      <alignment horizontal="centerContinuous" vertical="center"/>
      <protection/>
    </xf>
    <xf numFmtId="3" fontId="7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Border="1" applyAlignment="1">
      <alignment horizontal="right" vertical="center"/>
      <protection/>
    </xf>
    <xf numFmtId="3" fontId="9" fillId="0" borderId="0" xfId="634" applyNumberFormat="1" applyFont="1" applyFill="1" applyAlignment="1">
      <alignment horizontal="right" vertical="center"/>
      <protection/>
    </xf>
    <xf numFmtId="3" fontId="7" fillId="0" borderId="0" xfId="634" applyNumberFormat="1" applyFont="1" applyFill="1" applyBorder="1" applyAlignment="1">
      <alignment vertical="center"/>
      <protection/>
    </xf>
    <xf numFmtId="0" fontId="55" fillId="0" borderId="0" xfId="593" applyFont="1" applyFill="1" applyBorder="1" applyAlignment="1">
      <alignment vertical="center"/>
      <protection/>
    </xf>
    <xf numFmtId="0" fontId="57" fillId="0" borderId="0" xfId="630" applyFont="1" applyFill="1" applyAlignment="1">
      <alignment horizontal="center" vertical="center"/>
      <protection/>
    </xf>
    <xf numFmtId="0" fontId="9" fillId="0" borderId="0" xfId="630" applyFont="1" applyFill="1" applyAlignment="1">
      <alignment horizontal="center" vertical="center"/>
      <protection/>
    </xf>
    <xf numFmtId="0" fontId="6" fillId="0" borderId="0" xfId="630" applyFont="1" applyFill="1">
      <alignment/>
      <protection/>
    </xf>
    <xf numFmtId="187" fontId="9" fillId="0" borderId="0" xfId="630" applyNumberFormat="1" applyFont="1" applyFill="1" applyBorder="1" applyAlignment="1">
      <alignment vertical="center"/>
      <protection/>
    </xf>
    <xf numFmtId="0" fontId="9" fillId="0" borderId="0" xfId="630" applyFont="1" applyFill="1" applyBorder="1">
      <alignment/>
      <protection/>
    </xf>
    <xf numFmtId="0" fontId="7" fillId="0" borderId="0" xfId="636" applyFont="1" applyFill="1" applyBorder="1" applyAlignment="1">
      <alignment horizontal="center" vertical="center"/>
      <protection/>
    </xf>
    <xf numFmtId="0" fontId="57" fillId="0" borderId="0" xfId="636" applyFont="1" applyFill="1" applyBorder="1" applyAlignment="1">
      <alignment horizontal="centerContinuous" vertical="center"/>
      <protection/>
    </xf>
    <xf numFmtId="0" fontId="57" fillId="0" borderId="0" xfId="636" applyFont="1" applyFill="1" applyBorder="1" applyAlignment="1">
      <alignment horizontal="center" vertical="center"/>
      <protection/>
    </xf>
    <xf numFmtId="182" fontId="7" fillId="0" borderId="18" xfId="636" applyNumberFormat="1" applyFont="1" applyFill="1" applyBorder="1" applyAlignment="1">
      <alignment horizontal="center" vertical="center"/>
      <protection/>
    </xf>
    <xf numFmtId="41" fontId="7" fillId="0" borderId="19" xfId="636" applyNumberFormat="1" applyFont="1" applyFill="1" applyBorder="1" applyAlignment="1" applyProtection="1">
      <alignment horizontal="center" vertical="center"/>
      <protection locked="0"/>
    </xf>
    <xf numFmtId="41" fontId="7" fillId="0" borderId="12" xfId="636" applyNumberFormat="1" applyFont="1" applyFill="1" applyBorder="1" applyAlignment="1">
      <alignment horizontal="center" vertical="center"/>
      <protection/>
    </xf>
    <xf numFmtId="41" fontId="7" fillId="0" borderId="12" xfId="636" applyNumberFormat="1" applyFont="1" applyFill="1" applyBorder="1" applyAlignment="1" applyProtection="1">
      <alignment horizontal="center" vertical="center"/>
      <protection locked="0"/>
    </xf>
    <xf numFmtId="0" fontId="7" fillId="0" borderId="19" xfId="630" applyFont="1" applyFill="1" applyBorder="1" applyAlignment="1">
      <alignment horizontal="right" vertical="center"/>
      <protection/>
    </xf>
    <xf numFmtId="41" fontId="7" fillId="0" borderId="0" xfId="636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/>
    </xf>
    <xf numFmtId="0" fontId="9" fillId="0" borderId="0" xfId="636" applyFont="1" applyFill="1" applyBorder="1" applyAlignment="1">
      <alignment horizontal="center" vertical="center"/>
      <protection/>
    </xf>
    <xf numFmtId="0" fontId="7" fillId="0" borderId="22" xfId="633" applyFont="1" applyFill="1" applyBorder="1" applyAlignment="1">
      <alignment horizontal="center" vertical="center"/>
      <protection/>
    </xf>
    <xf numFmtId="0" fontId="7" fillId="0" borderId="23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centerContinuous" vertical="center"/>
      <protection/>
    </xf>
    <xf numFmtId="0" fontId="7" fillId="0" borderId="24" xfId="633" applyFont="1" applyFill="1" applyBorder="1" applyAlignment="1">
      <alignment horizontal="centerContinuous" vertical="center"/>
      <protection/>
    </xf>
    <xf numFmtId="0" fontId="7" fillId="0" borderId="22" xfId="633" applyFont="1" applyFill="1" applyBorder="1" applyAlignment="1">
      <alignment horizontal="left" vertical="center"/>
      <protection/>
    </xf>
    <xf numFmtId="0" fontId="9" fillId="0" borderId="19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right" vertical="center"/>
      <protection/>
    </xf>
    <xf numFmtId="3" fontId="9" fillId="0" borderId="12" xfId="633" applyNumberFormat="1" applyFont="1" applyFill="1" applyBorder="1" applyAlignment="1">
      <alignment horizontal="center" vertical="center"/>
      <protection/>
    </xf>
    <xf numFmtId="3" fontId="9" fillId="0" borderId="0" xfId="633" applyNumberFormat="1" applyFont="1" applyFill="1" applyBorder="1" applyAlignment="1">
      <alignment horizontal="center" vertical="center"/>
      <protection/>
    </xf>
    <xf numFmtId="0" fontId="9" fillId="0" borderId="25" xfId="633" applyFont="1" applyFill="1" applyBorder="1" applyAlignment="1">
      <alignment vertical="center"/>
      <protection/>
    </xf>
    <xf numFmtId="3" fontId="7" fillId="0" borderId="0" xfId="633" applyNumberFormat="1" applyFont="1" applyFill="1" applyAlignment="1">
      <alignment horizontal="left" vertical="center"/>
      <protection/>
    </xf>
    <xf numFmtId="41" fontId="9" fillId="0" borderId="19" xfId="633" applyNumberFormat="1" applyFont="1" applyFill="1" applyBorder="1" applyAlignment="1">
      <alignment horizontal="center" vertical="center"/>
      <protection/>
    </xf>
    <xf numFmtId="41" fontId="7" fillId="0" borderId="12" xfId="452" applyNumberFormat="1" applyFont="1" applyFill="1" applyBorder="1" applyAlignment="1">
      <alignment vertical="center"/>
    </xf>
    <xf numFmtId="41" fontId="9" fillId="0" borderId="12" xfId="633" applyNumberFormat="1" applyFont="1" applyFill="1" applyBorder="1" applyAlignment="1">
      <alignment horizontal="left" vertical="center"/>
      <protection/>
    </xf>
    <xf numFmtId="41" fontId="9" fillId="0" borderId="20" xfId="633" applyNumberFormat="1" applyFont="1" applyFill="1" applyBorder="1" applyAlignment="1">
      <alignment vertical="center"/>
      <protection/>
    </xf>
    <xf numFmtId="41" fontId="9" fillId="0" borderId="0" xfId="633" applyNumberFormat="1" applyFont="1" applyFill="1" applyBorder="1" applyAlignment="1">
      <alignment horizontal="left" vertical="center"/>
      <protection/>
    </xf>
    <xf numFmtId="41" fontId="9" fillId="0" borderId="0" xfId="633" applyNumberFormat="1" applyFont="1" applyFill="1" applyAlignment="1">
      <alignment horizontal="left" vertical="center"/>
      <protection/>
    </xf>
    <xf numFmtId="3" fontId="9" fillId="0" borderId="0" xfId="633" applyNumberFormat="1" applyFont="1" applyFill="1" applyAlignment="1">
      <alignment horizontal="left" vertical="center"/>
      <protection/>
    </xf>
    <xf numFmtId="0" fontId="55" fillId="0" borderId="0" xfId="575" applyFont="1" applyFill="1" applyBorder="1" applyAlignment="1">
      <alignment vertical="center"/>
      <protection/>
    </xf>
    <xf numFmtId="0" fontId="6" fillId="0" borderId="0" xfId="633" applyFont="1" applyFill="1" applyAlignment="1">
      <alignment horizontal="centerContinuous" vertical="center"/>
      <protection/>
    </xf>
    <xf numFmtId="0" fontId="6" fillId="0" borderId="0" xfId="633" applyFont="1" applyFill="1" applyAlignment="1">
      <alignment horizontal="center" vertical="center"/>
      <protection/>
    </xf>
    <xf numFmtId="0" fontId="79" fillId="0" borderId="0" xfId="633" applyFont="1" applyFill="1" applyAlignment="1">
      <alignment horizontal="centerContinuous" vertical="center"/>
      <protection/>
    </xf>
    <xf numFmtId="0" fontId="9" fillId="0" borderId="12" xfId="633" applyFont="1" applyFill="1" applyBorder="1" applyAlignment="1">
      <alignment horizontal="centerContinuous" vertical="center"/>
      <protection/>
    </xf>
    <xf numFmtId="184" fontId="7" fillId="0" borderId="12" xfId="633" applyNumberFormat="1" applyFont="1" applyFill="1" applyBorder="1" applyAlignment="1" applyProtection="1">
      <alignment horizontal="right" vertical="center"/>
      <protection locked="0"/>
    </xf>
    <xf numFmtId="0" fontId="9" fillId="0" borderId="18" xfId="633" applyFont="1" applyFill="1" applyBorder="1" applyAlignment="1">
      <alignment horizontal="center" vertical="center"/>
      <protection/>
    </xf>
    <xf numFmtId="0" fontId="9" fillId="0" borderId="12" xfId="633" applyNumberFormat="1" applyFont="1" applyFill="1" applyBorder="1" applyAlignment="1">
      <alignment vertical="center"/>
      <protection/>
    </xf>
    <xf numFmtId="183" fontId="9" fillId="0" borderId="0" xfId="633" applyNumberFormat="1" applyFont="1" applyFill="1" applyBorder="1" applyAlignment="1">
      <alignment horizontal="centerContinuous" vertical="center"/>
      <protection/>
    </xf>
    <xf numFmtId="0" fontId="9" fillId="0" borderId="0" xfId="633" applyFont="1" applyFill="1" applyBorder="1" applyAlignment="1">
      <alignment horizontal="center" vertical="center"/>
      <protection/>
    </xf>
    <xf numFmtId="0" fontId="9" fillId="0" borderId="0" xfId="633" applyFont="1" applyFill="1" applyAlignment="1">
      <alignment horizontal="centerContinuous" vertical="center"/>
      <protection/>
    </xf>
    <xf numFmtId="3" fontId="7" fillId="0" borderId="19" xfId="633" applyNumberFormat="1" applyFont="1" applyFill="1" applyBorder="1" applyAlignment="1">
      <alignment vertical="center"/>
      <protection/>
    </xf>
    <xf numFmtId="3" fontId="7" fillId="0" borderId="12" xfId="633" applyNumberFormat="1" applyFont="1" applyFill="1" applyBorder="1" applyAlignment="1">
      <alignment vertical="center"/>
      <protection/>
    </xf>
    <xf numFmtId="0" fontId="7" fillId="0" borderId="19" xfId="633" applyFont="1" applyFill="1" applyBorder="1" applyAlignment="1">
      <alignment horizontal="right" vertical="center"/>
      <protection/>
    </xf>
    <xf numFmtId="0" fontId="56" fillId="0" borderId="0" xfId="0" applyFont="1" applyAlignment="1">
      <alignment/>
    </xf>
    <xf numFmtId="41" fontId="59" fillId="0" borderId="0" xfId="0" applyNumberFormat="1" applyFont="1" applyFill="1" applyAlignment="1" applyProtection="1">
      <alignment horizontal="right" vertical="center"/>
      <protection locked="0"/>
    </xf>
    <xf numFmtId="0" fontId="6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58" fillId="0" borderId="12" xfId="593" applyNumberFormat="1" applyFont="1" applyFill="1" applyBorder="1" applyAlignment="1">
      <alignment horizontal="center" vertical="center"/>
      <protection/>
    </xf>
    <xf numFmtId="41" fontId="58" fillId="0" borderId="19" xfId="593" applyNumberFormat="1" applyFont="1" applyFill="1" applyBorder="1" applyAlignment="1">
      <alignment horizontal="right" vertical="center"/>
      <protection/>
    </xf>
    <xf numFmtId="41" fontId="58" fillId="0" borderId="12" xfId="593" applyNumberFormat="1" applyFont="1" applyFill="1" applyBorder="1" applyAlignment="1">
      <alignment horizontal="right" vertical="center"/>
      <protection/>
    </xf>
    <xf numFmtId="49" fontId="58" fillId="0" borderId="19" xfId="593" applyNumberFormat="1" applyFont="1" applyFill="1" applyBorder="1" applyAlignment="1">
      <alignment horizontal="center" vertical="center"/>
      <protection/>
    </xf>
    <xf numFmtId="41" fontId="58" fillId="0" borderId="12" xfId="593" applyNumberFormat="1" applyFont="1" applyFill="1" applyBorder="1" applyAlignment="1">
      <alignment horizontal="center" vertical="center"/>
      <protection/>
    </xf>
    <xf numFmtId="0" fontId="58" fillId="0" borderId="0" xfId="593" applyFont="1" applyFill="1" applyAlignment="1">
      <alignment horizontal="right" vertical="center"/>
      <protection/>
    </xf>
    <xf numFmtId="0" fontId="6" fillId="0" borderId="0" xfId="593" applyFont="1" applyFill="1" applyAlignment="1">
      <alignment horizontal="left"/>
      <protection/>
    </xf>
    <xf numFmtId="0" fontId="74" fillId="0" borderId="0" xfId="593" applyFont="1" applyFill="1" applyAlignment="1">
      <alignment vertical="center"/>
      <protection/>
    </xf>
    <xf numFmtId="0" fontId="74" fillId="0" borderId="0" xfId="593" applyFont="1" applyFill="1" applyAlignment="1">
      <alignment horizontal="right" vertical="center"/>
      <protection/>
    </xf>
    <xf numFmtId="0" fontId="58" fillId="0" borderId="12" xfId="593" applyFont="1" applyFill="1" applyBorder="1" applyAlignment="1">
      <alignment vertical="center"/>
      <protection/>
    </xf>
    <xf numFmtId="0" fontId="58" fillId="0" borderId="19" xfId="593" applyFont="1" applyFill="1" applyBorder="1" applyAlignment="1">
      <alignment vertical="center"/>
      <protection/>
    </xf>
    <xf numFmtId="3" fontId="58" fillId="0" borderId="12" xfId="593" applyNumberFormat="1" applyFont="1" applyFill="1" applyBorder="1" applyAlignment="1">
      <alignment horizontal="right" vertical="center"/>
      <protection/>
    </xf>
    <xf numFmtId="0" fontId="58" fillId="0" borderId="12" xfId="593" applyFont="1" applyFill="1" applyBorder="1" applyAlignment="1">
      <alignment horizontal="right" vertical="center"/>
      <protection/>
    </xf>
    <xf numFmtId="3" fontId="58" fillId="0" borderId="12" xfId="593" applyNumberFormat="1" applyFont="1" applyFill="1" applyBorder="1" applyAlignment="1">
      <alignment horizontal="centerContinuous" vertical="center"/>
      <protection/>
    </xf>
    <xf numFmtId="0" fontId="58" fillId="0" borderId="18" xfId="575" applyFont="1" applyFill="1" applyBorder="1" applyAlignment="1">
      <alignment vertical="center"/>
      <protection/>
    </xf>
    <xf numFmtId="0" fontId="58" fillId="0" borderId="12" xfId="575" applyFont="1" applyFill="1" applyBorder="1" applyAlignment="1">
      <alignment horizontal="right" vertical="center"/>
      <protection/>
    </xf>
    <xf numFmtId="3" fontId="58" fillId="0" borderId="12" xfId="575" applyNumberFormat="1" applyFont="1" applyFill="1" applyBorder="1" applyAlignment="1">
      <alignment horizontal="right" vertical="center"/>
      <protection/>
    </xf>
    <xf numFmtId="0" fontId="58" fillId="0" borderId="12" xfId="575" applyNumberFormat="1" applyFont="1" applyFill="1" applyBorder="1" applyAlignment="1">
      <alignment horizontal="right" vertical="center"/>
      <protection/>
    </xf>
    <xf numFmtId="0" fontId="58" fillId="0" borderId="19" xfId="575" applyFont="1" applyFill="1" applyBorder="1" applyAlignment="1">
      <alignment vertical="center"/>
      <protection/>
    </xf>
    <xf numFmtId="0" fontId="9" fillId="0" borderId="0" xfId="575" applyFont="1" applyFill="1" applyAlignment="1">
      <alignment horizontal="right" vertical="center"/>
      <protection/>
    </xf>
    <xf numFmtId="0" fontId="7" fillId="0" borderId="0" xfId="575" applyNumberFormat="1" applyFont="1" applyFill="1" applyBorder="1" applyAlignment="1">
      <alignment horizontal="right" vertical="center"/>
      <protection/>
    </xf>
    <xf numFmtId="49" fontId="58" fillId="0" borderId="18" xfId="0" applyNumberFormat="1" applyFont="1" applyFill="1" applyBorder="1" applyAlignment="1">
      <alignment horizontal="center" vertical="center"/>
    </xf>
    <xf numFmtId="41" fontId="58" fillId="0" borderId="12" xfId="0" applyNumberFormat="1" applyFont="1" applyFill="1" applyBorder="1" applyAlignment="1">
      <alignment vertical="center"/>
    </xf>
    <xf numFmtId="3" fontId="58" fillId="0" borderId="19" xfId="0" applyNumberFormat="1" applyFont="1" applyFill="1" applyBorder="1" applyAlignment="1">
      <alignment horizontal="left" vertical="center"/>
    </xf>
    <xf numFmtId="3" fontId="58" fillId="0" borderId="26" xfId="0" applyNumberFormat="1" applyFont="1" applyFill="1" applyBorder="1" applyAlignment="1">
      <alignment horizontal="left" vertical="center"/>
    </xf>
    <xf numFmtId="49" fontId="7" fillId="0" borderId="18" xfId="629" applyNumberFormat="1" applyFont="1" applyFill="1" applyBorder="1" applyAlignment="1">
      <alignment horizontal="center" vertical="center"/>
      <protection/>
    </xf>
    <xf numFmtId="0" fontId="9" fillId="0" borderId="12" xfId="629" applyFont="1" applyFill="1" applyBorder="1" applyAlignment="1">
      <alignment vertical="center"/>
      <protection/>
    </xf>
    <xf numFmtId="0" fontId="6" fillId="0" borderId="19" xfId="629" applyFont="1" applyFill="1" applyBorder="1" applyAlignment="1">
      <alignment horizontal="right" vertical="center"/>
      <protection/>
    </xf>
    <xf numFmtId="1" fontId="59" fillId="0" borderId="0" xfId="634" applyNumberFormat="1" applyFont="1" applyFill="1" applyBorder="1" applyAlignment="1" quotePrefix="1">
      <alignment horizontal="center" vertical="center"/>
      <protection/>
    </xf>
    <xf numFmtId="3" fontId="55" fillId="0" borderId="0" xfId="636" applyNumberFormat="1" applyFont="1" applyFill="1" applyAlignment="1">
      <alignment vertical="center"/>
      <protection/>
    </xf>
    <xf numFmtId="0" fontId="7" fillId="0" borderId="21" xfId="630" applyFont="1" applyFill="1" applyBorder="1" applyAlignment="1">
      <alignment horizontal="center" vertical="center"/>
      <protection/>
    </xf>
    <xf numFmtId="0" fontId="7" fillId="0" borderId="2" xfId="630" applyFont="1" applyFill="1" applyBorder="1" applyAlignment="1">
      <alignment horizontal="left" vertical="center" shrinkToFit="1"/>
      <protection/>
    </xf>
    <xf numFmtId="179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right" vertical="center"/>
      <protection/>
    </xf>
    <xf numFmtId="181" fontId="9" fillId="0" borderId="0" xfId="630" applyNumberFormat="1" applyFont="1" applyFill="1" applyBorder="1" applyAlignment="1">
      <alignment horizontal="center" vertical="center"/>
      <protection/>
    </xf>
    <xf numFmtId="49" fontId="7" fillId="0" borderId="18" xfId="630" applyNumberFormat="1" applyFont="1" applyFill="1" applyBorder="1" applyAlignment="1">
      <alignment horizontal="center" vertical="center"/>
      <protection/>
    </xf>
    <xf numFmtId="176" fontId="7" fillId="0" borderId="19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right" vertical="center"/>
      <protection locked="0"/>
    </xf>
    <xf numFmtId="176" fontId="7" fillId="0" borderId="12" xfId="630" applyNumberFormat="1" applyFont="1" applyFill="1" applyBorder="1" applyAlignment="1" applyProtection="1">
      <alignment horizontal="center" vertical="center"/>
      <protection locked="0"/>
    </xf>
    <xf numFmtId="3" fontId="7" fillId="0" borderId="19" xfId="630" applyNumberFormat="1" applyFont="1" applyFill="1" applyBorder="1" applyAlignment="1">
      <alignment horizontal="left" vertical="center" indent="1" shrinkToFit="1"/>
      <protection/>
    </xf>
    <xf numFmtId="41" fontId="6" fillId="0" borderId="0" xfId="633" applyNumberFormat="1" applyFont="1" applyFill="1" applyAlignment="1">
      <alignment vertical="center"/>
      <protection/>
    </xf>
    <xf numFmtId="41" fontId="59" fillId="0" borderId="12" xfId="636" applyNumberFormat="1" applyFont="1" applyFill="1" applyBorder="1" applyAlignment="1" applyProtection="1">
      <alignment horizontal="right" vertical="center"/>
      <protection locked="0"/>
    </xf>
    <xf numFmtId="0" fontId="59" fillId="0" borderId="21" xfId="634" applyFont="1" applyFill="1" applyBorder="1" applyAlignment="1" quotePrefix="1">
      <alignment horizontal="center" vertical="center"/>
      <protection/>
    </xf>
    <xf numFmtId="0" fontId="59" fillId="0" borderId="2" xfId="634" applyFont="1" applyFill="1" applyBorder="1" applyAlignment="1" quotePrefix="1">
      <alignment horizontal="center" vertical="center" shrinkToFit="1"/>
      <protection/>
    </xf>
    <xf numFmtId="0" fontId="59" fillId="0" borderId="0" xfId="0" applyFont="1" applyAlignment="1">
      <alignment/>
    </xf>
    <xf numFmtId="0" fontId="59" fillId="0" borderId="0" xfId="639" applyFont="1" applyFill="1" applyBorder="1" applyAlignment="1">
      <alignment vertical="center"/>
      <protection/>
    </xf>
    <xf numFmtId="0" fontId="59" fillId="0" borderId="0" xfId="0" applyFont="1" applyFill="1" applyBorder="1" applyAlignment="1">
      <alignment vertical="center"/>
    </xf>
    <xf numFmtId="0" fontId="59" fillId="0" borderId="0" xfId="575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7" fillId="0" borderId="0" xfId="637" applyNumberFormat="1" applyFont="1" applyFill="1" applyBorder="1" applyAlignment="1" applyProtection="1">
      <alignment vertical="center"/>
      <protection locked="0"/>
    </xf>
    <xf numFmtId="41" fontId="7" fillId="0" borderId="21" xfId="637" applyNumberFormat="1" applyFont="1" applyFill="1" applyBorder="1" applyAlignment="1" applyProtection="1">
      <alignment horizontal="center" vertical="center"/>
      <protection locked="0"/>
    </xf>
    <xf numFmtId="3" fontId="7" fillId="0" borderId="18" xfId="637" applyNumberFormat="1" applyFont="1" applyFill="1" applyBorder="1" applyAlignment="1">
      <alignment vertical="center"/>
      <protection/>
    </xf>
    <xf numFmtId="41" fontId="115" fillId="0" borderId="0" xfId="633" applyNumberFormat="1" applyFont="1" applyFill="1" applyBorder="1" applyAlignment="1" applyProtection="1">
      <alignment vertical="center"/>
      <protection locked="0"/>
    </xf>
    <xf numFmtId="41" fontId="59" fillId="0" borderId="19" xfId="634" applyNumberFormat="1" applyFont="1" applyFill="1" applyBorder="1" applyAlignment="1">
      <alignment horizontal="center" vertical="center"/>
      <protection/>
    </xf>
    <xf numFmtId="41" fontId="58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59" fillId="0" borderId="0" xfId="593" applyFont="1" applyFill="1">
      <alignment/>
      <protection/>
    </xf>
    <xf numFmtId="49" fontId="7" fillId="0" borderId="0" xfId="629" applyNumberFormat="1" applyFont="1" applyFill="1" applyBorder="1" applyAlignment="1">
      <alignment vertical="center"/>
      <protection/>
    </xf>
    <xf numFmtId="41" fontId="98" fillId="0" borderId="0" xfId="634" applyNumberFormat="1" applyFont="1" applyFill="1" applyBorder="1" applyAlignment="1">
      <alignment horizontal="center" vertical="center"/>
      <protection/>
    </xf>
    <xf numFmtId="0" fontId="116" fillId="0" borderId="12" xfId="638" applyFont="1" applyFill="1" applyBorder="1" applyAlignment="1">
      <alignment vertical="center"/>
      <protection/>
    </xf>
    <xf numFmtId="3" fontId="116" fillId="0" borderId="19" xfId="638" applyNumberFormat="1" applyFont="1" applyFill="1" applyBorder="1" applyAlignment="1">
      <alignment vertical="center"/>
      <protection/>
    </xf>
    <xf numFmtId="3" fontId="116" fillId="0" borderId="12" xfId="638" applyNumberFormat="1" applyFont="1" applyFill="1" applyBorder="1" applyAlignment="1">
      <alignment vertical="center"/>
      <protection/>
    </xf>
    <xf numFmtId="3" fontId="116" fillId="0" borderId="0" xfId="638" applyNumberFormat="1" applyFont="1" applyFill="1" applyAlignment="1">
      <alignment vertical="center"/>
      <protection/>
    </xf>
    <xf numFmtId="3" fontId="117" fillId="0" borderId="0" xfId="638" applyNumberFormat="1" applyFont="1" applyFill="1" applyAlignment="1">
      <alignment horizontal="centerContinuous" vertical="center"/>
      <protection/>
    </xf>
    <xf numFmtId="0" fontId="116" fillId="0" borderId="0" xfId="638" applyFont="1" applyFill="1" applyAlignment="1">
      <alignment horizontal="right" vertical="center"/>
      <protection/>
    </xf>
    <xf numFmtId="0" fontId="116" fillId="0" borderId="0" xfId="638" applyFont="1" applyFill="1" applyBorder="1" applyAlignment="1">
      <alignment vertical="center"/>
      <protection/>
    </xf>
    <xf numFmtId="0" fontId="118" fillId="0" borderId="0" xfId="638" applyFont="1" applyFill="1" applyAlignment="1">
      <alignment horizontal="right" vertical="center"/>
      <protection/>
    </xf>
    <xf numFmtId="0" fontId="118" fillId="0" borderId="0" xfId="638" applyFont="1" applyFill="1" applyBorder="1" applyAlignment="1">
      <alignment vertical="center"/>
      <protection/>
    </xf>
    <xf numFmtId="41" fontId="119" fillId="0" borderId="12" xfId="0" applyNumberFormat="1" applyFont="1" applyFill="1" applyBorder="1" applyAlignment="1">
      <alignment horizontal="right" vertical="center"/>
    </xf>
    <xf numFmtId="41" fontId="118" fillId="0" borderId="12" xfId="633" applyNumberFormat="1" applyFont="1" applyFill="1" applyBorder="1" applyAlignment="1">
      <alignment vertical="center"/>
      <protection/>
    </xf>
    <xf numFmtId="41" fontId="116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right" vertical="center"/>
      <protection/>
    </xf>
    <xf numFmtId="41" fontId="118" fillId="0" borderId="12" xfId="633" applyNumberFormat="1" applyFont="1" applyFill="1" applyBorder="1" applyAlignment="1">
      <alignment horizontal="center" vertical="center"/>
      <protection/>
    </xf>
    <xf numFmtId="41" fontId="116" fillId="0" borderId="19" xfId="633" applyNumberFormat="1" applyFont="1" applyFill="1" applyBorder="1" applyAlignment="1">
      <alignment vertical="center"/>
      <protection/>
    </xf>
    <xf numFmtId="3" fontId="98" fillId="0" borderId="22" xfId="0" applyNumberFormat="1" applyFont="1" applyFill="1" applyBorder="1" applyAlignment="1">
      <alignment horizontal="centerContinuous" vertical="center" shrinkToFit="1"/>
    </xf>
    <xf numFmtId="3" fontId="98" fillId="0" borderId="24" xfId="0" applyNumberFormat="1" applyFont="1" applyFill="1" applyBorder="1" applyAlignment="1">
      <alignment horizontal="centerContinuous" vertical="center" shrinkToFit="1"/>
    </xf>
    <xf numFmtId="3" fontId="98" fillId="0" borderId="23" xfId="0" applyNumberFormat="1" applyFont="1" applyFill="1" applyBorder="1" applyAlignment="1">
      <alignment horizontal="centerContinuous" vertical="center" shrinkToFit="1"/>
    </xf>
    <xf numFmtId="0" fontId="98" fillId="0" borderId="22" xfId="0" applyFont="1" applyFill="1" applyBorder="1" applyAlignment="1">
      <alignment horizontal="centerContinuous" vertical="center" shrinkToFit="1"/>
    </xf>
    <xf numFmtId="0" fontId="98" fillId="0" borderId="24" xfId="0" applyFont="1" applyFill="1" applyBorder="1" applyAlignment="1">
      <alignment horizontal="centerContinuous" vertical="center" shrinkToFit="1"/>
    </xf>
    <xf numFmtId="0" fontId="98" fillId="0" borderId="23" xfId="0" applyFont="1" applyFill="1" applyBorder="1" applyAlignment="1">
      <alignment horizontal="centerContinuous" vertical="center" shrinkToFit="1"/>
    </xf>
    <xf numFmtId="3" fontId="98" fillId="0" borderId="27" xfId="0" applyNumberFormat="1" applyFont="1" applyFill="1" applyBorder="1" applyAlignment="1">
      <alignment horizontal="centerContinuous" vertical="center" shrinkToFit="1"/>
    </xf>
    <xf numFmtId="3" fontId="98" fillId="0" borderId="28" xfId="0" applyNumberFormat="1" applyFont="1" applyFill="1" applyBorder="1" applyAlignment="1">
      <alignment horizontal="centerContinuous" vertical="center" shrinkToFit="1"/>
    </xf>
    <xf numFmtId="3" fontId="98" fillId="0" borderId="29" xfId="0" applyNumberFormat="1" applyFont="1" applyFill="1" applyBorder="1" applyAlignment="1">
      <alignment horizontal="centerContinuous" vertical="center" shrinkToFit="1"/>
    </xf>
    <xf numFmtId="3" fontId="98" fillId="0" borderId="30" xfId="0" applyNumberFormat="1" applyFont="1" applyFill="1" applyBorder="1" applyAlignment="1">
      <alignment horizontal="centerContinuous" vertical="center" shrinkToFit="1"/>
    </xf>
    <xf numFmtId="0" fontId="98" fillId="0" borderId="28" xfId="0" applyFont="1" applyFill="1" applyBorder="1" applyAlignment="1">
      <alignment horizontal="centerContinuous" vertical="center" shrinkToFit="1"/>
    </xf>
    <xf numFmtId="0" fontId="98" fillId="0" borderId="29" xfId="0" applyFont="1" applyFill="1" applyBorder="1" applyAlignment="1">
      <alignment horizontal="centerContinuous" vertical="center" shrinkToFit="1"/>
    </xf>
    <xf numFmtId="0" fontId="98" fillId="0" borderId="30" xfId="0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centerContinuous" vertical="center" shrinkToFit="1"/>
    </xf>
    <xf numFmtId="3" fontId="98" fillId="0" borderId="31" xfId="0" applyNumberFormat="1" applyFont="1" applyFill="1" applyBorder="1" applyAlignment="1">
      <alignment horizontal="left" vertical="center" shrinkToFit="1"/>
    </xf>
    <xf numFmtId="0" fontId="98" fillId="0" borderId="0" xfId="0" applyFont="1" applyFill="1" applyBorder="1" applyAlignment="1">
      <alignment vertical="center" shrinkToFit="1"/>
    </xf>
    <xf numFmtId="3" fontId="98" fillId="0" borderId="2" xfId="0" applyNumberFormat="1" applyFont="1" applyFill="1" applyBorder="1" applyAlignment="1">
      <alignment horizontal="centerContinuous" vertical="center" shrinkToFit="1"/>
    </xf>
    <xf numFmtId="3" fontId="98" fillId="0" borderId="21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Continuous" vertical="center" shrinkToFit="1"/>
    </xf>
    <xf numFmtId="3" fontId="98" fillId="0" borderId="32" xfId="0" applyNumberFormat="1" applyFont="1" applyFill="1" applyBorder="1" applyAlignment="1">
      <alignment horizontal="center" vertical="center" shrinkToFit="1"/>
    </xf>
    <xf numFmtId="3" fontId="98" fillId="0" borderId="21" xfId="0" applyNumberFormat="1" applyFont="1" applyFill="1" applyBorder="1" applyAlignment="1">
      <alignment horizontal="center" vertical="center" shrinkToFit="1"/>
    </xf>
    <xf numFmtId="3" fontId="98" fillId="0" borderId="31" xfId="0" applyNumberFormat="1" applyFont="1" applyFill="1" applyBorder="1" applyAlignment="1">
      <alignment horizontal="center" vertical="center" shrinkToFit="1"/>
    </xf>
    <xf numFmtId="3" fontId="98" fillId="0" borderId="0" xfId="0" applyNumberFormat="1" applyFont="1" applyFill="1" applyBorder="1" applyAlignment="1">
      <alignment horizontal="centerContinuous" vertical="center" shrinkToFit="1"/>
    </xf>
    <xf numFmtId="0" fontId="98" fillId="0" borderId="31" xfId="0" applyFont="1" applyFill="1" applyBorder="1" applyAlignment="1">
      <alignment vertical="center" shrinkToFit="1"/>
    </xf>
    <xf numFmtId="3" fontId="98" fillId="0" borderId="33" xfId="0" applyNumberFormat="1" applyFont="1" applyFill="1" applyBorder="1" applyAlignment="1">
      <alignment horizontal="centerContinuous" vertical="center" shrinkToFit="1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0" fontId="120" fillId="0" borderId="21" xfId="0" applyFont="1" applyFill="1" applyBorder="1" applyAlignment="1" quotePrefix="1">
      <alignment horizontal="center" vertical="center"/>
    </xf>
    <xf numFmtId="41" fontId="120" fillId="0" borderId="0" xfId="0" applyNumberFormat="1" applyFont="1" applyFill="1" applyBorder="1" applyAlignment="1">
      <alignment horizontal="right" vertical="center"/>
    </xf>
    <xf numFmtId="0" fontId="120" fillId="0" borderId="2" xfId="0" applyFont="1" applyFill="1" applyBorder="1" applyAlignment="1" quotePrefix="1">
      <alignment horizontal="center" vertical="center"/>
    </xf>
    <xf numFmtId="0" fontId="98" fillId="0" borderId="21" xfId="0" applyFont="1" applyFill="1" applyBorder="1" applyAlignment="1">
      <alignment horizontal="center" vertical="center"/>
    </xf>
    <xf numFmtId="41" fontId="98" fillId="0" borderId="0" xfId="627" applyNumberFormat="1" applyFont="1" applyFill="1" applyBorder="1" applyAlignment="1">
      <alignment vertical="center"/>
      <protection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120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left" vertical="center"/>
      <protection locked="0"/>
    </xf>
    <xf numFmtId="41" fontId="102" fillId="0" borderId="2" xfId="0" applyNumberFormat="1" applyFont="1" applyFill="1" applyBorder="1" applyAlignment="1">
      <alignment horizontal="right" vertical="center" shrinkToFit="1"/>
    </xf>
    <xf numFmtId="0" fontId="102" fillId="0" borderId="2" xfId="0" applyNumberFormat="1" applyFont="1" applyFill="1" applyBorder="1" applyAlignment="1">
      <alignment horizontal="right" vertical="center" shrinkToFit="1"/>
    </xf>
    <xf numFmtId="41" fontId="98" fillId="0" borderId="0" xfId="0" applyNumberFormat="1" applyFont="1" applyFill="1" applyBorder="1" applyAlignment="1" applyProtection="1">
      <alignment vertical="center"/>
      <protection locked="0"/>
    </xf>
    <xf numFmtId="41" fontId="98" fillId="0" borderId="0" xfId="0" applyNumberFormat="1" applyFont="1" applyFill="1" applyBorder="1" applyAlignment="1">
      <alignment vertical="center"/>
    </xf>
    <xf numFmtId="3" fontId="98" fillId="0" borderId="34" xfId="633" applyNumberFormat="1" applyFont="1" applyFill="1" applyBorder="1" applyAlignment="1">
      <alignment horizontal="centerContinuous" vertical="center"/>
      <protection/>
    </xf>
    <xf numFmtId="3" fontId="98" fillId="0" borderId="35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Continuous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3" fontId="99" fillId="0" borderId="32" xfId="633" applyNumberFormat="1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Continuous" vertical="center"/>
      <protection/>
    </xf>
    <xf numFmtId="0" fontId="120" fillId="0" borderId="21" xfId="633" applyNumberFormat="1" applyFont="1" applyFill="1" applyBorder="1" applyAlignment="1" quotePrefix="1">
      <alignment horizontal="center" vertical="center"/>
      <protection/>
    </xf>
    <xf numFmtId="0" fontId="120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21" xfId="633" applyNumberFormat="1" applyFont="1" applyFill="1" applyBorder="1" applyAlignment="1">
      <alignment horizontal="center" vertical="center"/>
      <protection/>
    </xf>
    <xf numFmtId="41" fontId="98" fillId="0" borderId="0" xfId="455" applyFont="1" applyFill="1" applyBorder="1" applyAlignment="1">
      <alignment horizontal="right" vertical="center"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Continuous" vertical="center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Continuous" vertical="center"/>
      <protection/>
    </xf>
    <xf numFmtId="0" fontId="98" fillId="0" borderId="33" xfId="633" applyFont="1" applyFill="1" applyBorder="1" applyAlignment="1">
      <alignment horizontal="center" vertical="center" wrapText="1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9" fillId="0" borderId="31" xfId="633" applyFont="1" applyFill="1" applyBorder="1" applyAlignment="1">
      <alignment horizontal="center" vertical="center" shrinkToFit="1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99" fillId="0" borderId="2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Continuous" vertical="center"/>
      <protection/>
    </xf>
    <xf numFmtId="0" fontId="99" fillId="0" borderId="32" xfId="633" applyFont="1" applyFill="1" applyBorder="1" applyAlignment="1">
      <alignment horizontal="centerContinuous" vertical="center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9" xfId="633" applyFont="1" applyFill="1" applyBorder="1" applyAlignment="1">
      <alignment horizontal="center" vertical="center" shrinkToFit="1"/>
      <protection/>
    </xf>
    <xf numFmtId="41" fontId="98" fillId="0" borderId="0" xfId="633" applyNumberFormat="1" applyFont="1" applyFill="1" applyBorder="1" applyAlignment="1" applyProtection="1">
      <alignment horizontal="right" vertical="center"/>
      <protection locked="0"/>
    </xf>
    <xf numFmtId="41" fontId="98" fillId="0" borderId="21" xfId="633" applyNumberFormat="1" applyFont="1" applyFill="1" applyBorder="1" applyAlignment="1" applyProtection="1">
      <alignment horizontal="right" vertical="center"/>
      <protection locked="0"/>
    </xf>
    <xf numFmtId="41" fontId="120" fillId="0" borderId="0" xfId="633" applyNumberFormat="1" applyFont="1" applyFill="1" applyBorder="1" applyAlignment="1" applyProtection="1">
      <alignment horizontal="right" vertical="center"/>
      <protection locked="0"/>
    </xf>
    <xf numFmtId="0" fontId="120" fillId="0" borderId="2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120" fillId="0" borderId="2" xfId="633" applyNumberFormat="1" applyFont="1" applyFill="1" applyBorder="1" applyAlignment="1" quotePrefix="1">
      <alignment horizontal="center" vertical="center" shrinkToFit="1"/>
      <protection/>
    </xf>
    <xf numFmtId="41" fontId="99" fillId="0" borderId="0" xfId="0" applyNumberFormat="1" applyFont="1" applyFill="1" applyBorder="1" applyAlignment="1">
      <alignment horizontal="center" vertical="center"/>
    </xf>
    <xf numFmtId="41" fontId="98" fillId="0" borderId="21" xfId="0" applyNumberFormat="1" applyFont="1" applyFill="1" applyBorder="1" applyAlignment="1" applyProtection="1">
      <alignment horizontal="center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0" fontId="98" fillId="0" borderId="2" xfId="575" applyFont="1" applyFill="1" applyBorder="1" applyAlignment="1">
      <alignment horizontal="center" vertical="center"/>
      <protection/>
    </xf>
    <xf numFmtId="0" fontId="98" fillId="0" borderId="2" xfId="575" applyFont="1" applyFill="1" applyBorder="1" applyAlignment="1">
      <alignment horizontal="center" shrinkToFit="1"/>
      <protection/>
    </xf>
    <xf numFmtId="0" fontId="98" fillId="0" borderId="31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shrinkToFit="1"/>
      <protection/>
    </xf>
    <xf numFmtId="0" fontId="98" fillId="0" borderId="32" xfId="575" applyFont="1" applyFill="1" applyBorder="1" applyAlignment="1">
      <alignment horizontal="center" vertical="center" shrinkToFit="1"/>
      <protection/>
    </xf>
    <xf numFmtId="0" fontId="99" fillId="0" borderId="32" xfId="575" applyFont="1" applyFill="1" applyBorder="1" applyAlignment="1">
      <alignment horizontal="center" vertical="center" shrinkToFit="1"/>
      <protection/>
    </xf>
    <xf numFmtId="0" fontId="98" fillId="0" borderId="30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wrapText="1" shrinkToFit="1"/>
      <protection/>
    </xf>
    <xf numFmtId="0" fontId="98" fillId="0" borderId="21" xfId="575" applyFont="1" applyFill="1" applyBorder="1" applyAlignment="1" quotePrefix="1">
      <alignment horizontal="center" vertical="center"/>
      <protection/>
    </xf>
    <xf numFmtId="41" fontId="98" fillId="0" borderId="0" xfId="575" applyNumberFormat="1" applyFont="1" applyFill="1" applyBorder="1" applyAlignment="1">
      <alignment horizontal="right" vertical="center"/>
      <protection/>
    </xf>
    <xf numFmtId="41" fontId="98" fillId="0" borderId="21" xfId="575" applyNumberFormat="1" applyFont="1" applyFill="1" applyBorder="1" applyAlignment="1">
      <alignment horizontal="right" vertical="center"/>
      <protection/>
    </xf>
    <xf numFmtId="0" fontId="98" fillId="0" borderId="0" xfId="575" applyFont="1" applyFill="1" applyBorder="1" applyAlignment="1" quotePrefix="1">
      <alignment horizontal="center" vertical="center"/>
      <protection/>
    </xf>
    <xf numFmtId="0" fontId="120" fillId="0" borderId="21" xfId="575" applyFont="1" applyFill="1" applyBorder="1" applyAlignment="1" quotePrefix="1">
      <alignment horizontal="center" vertical="center"/>
      <protection/>
    </xf>
    <xf numFmtId="41" fontId="120" fillId="0" borderId="0" xfId="575" applyNumberFormat="1" applyFont="1" applyFill="1" applyBorder="1" applyAlignment="1">
      <alignment horizontal="right" vertical="center"/>
      <protection/>
    </xf>
    <xf numFmtId="41" fontId="120" fillId="0" borderId="21" xfId="575" applyNumberFormat="1" applyFont="1" applyFill="1" applyBorder="1" applyAlignment="1">
      <alignment horizontal="right" vertical="center"/>
      <protection/>
    </xf>
    <xf numFmtId="0" fontId="120" fillId="0" borderId="0" xfId="575" applyFont="1" applyFill="1" applyBorder="1" applyAlignment="1" quotePrefix="1">
      <alignment horizontal="center" vertical="center"/>
      <protection/>
    </xf>
    <xf numFmtId="41" fontId="102" fillId="0" borderId="21" xfId="633" applyNumberFormat="1" applyFont="1" applyFill="1" applyBorder="1" applyAlignment="1">
      <alignment horizontal="center" vertical="center"/>
      <protection/>
    </xf>
    <xf numFmtId="0" fontId="102" fillId="0" borderId="21" xfId="633" applyNumberFormat="1" applyFont="1" applyFill="1" applyBorder="1" applyAlignment="1" quotePrefix="1">
      <alignment horizontal="center" vertical="center"/>
      <protection/>
    </xf>
    <xf numFmtId="41" fontId="102" fillId="0" borderId="0" xfId="452" applyNumberFormat="1" applyFont="1" applyFill="1" applyAlignment="1" applyProtection="1">
      <alignment vertical="center"/>
      <protection locked="0"/>
    </xf>
    <xf numFmtId="41" fontId="102" fillId="0" borderId="0" xfId="452" applyNumberFormat="1" applyFont="1" applyFill="1" applyBorder="1" applyAlignment="1" applyProtection="1">
      <alignment vertical="center"/>
      <protection locked="0"/>
    </xf>
    <xf numFmtId="0" fontId="102" fillId="0" borderId="2" xfId="452" applyNumberFormat="1" applyFont="1" applyFill="1" applyBorder="1" applyAlignment="1" quotePrefix="1">
      <alignment horizontal="center" vertical="center" shrinkToFit="1"/>
    </xf>
    <xf numFmtId="0" fontId="115" fillId="0" borderId="21" xfId="633" applyNumberFormat="1" applyFont="1" applyFill="1" applyBorder="1" applyAlignment="1" quotePrefix="1">
      <alignment horizontal="center" vertical="center"/>
      <protection/>
    </xf>
    <xf numFmtId="41" fontId="115" fillId="0" borderId="0" xfId="452" applyNumberFormat="1" applyFont="1" applyFill="1" applyBorder="1" applyAlignment="1" applyProtection="1">
      <alignment vertical="center"/>
      <protection locked="0"/>
    </xf>
    <xf numFmtId="0" fontId="115" fillId="0" borderId="2" xfId="452" applyNumberFormat="1" applyFont="1" applyFill="1" applyBorder="1" applyAlignment="1" quotePrefix="1">
      <alignment horizontal="center" vertical="center" shrinkToFit="1"/>
    </xf>
    <xf numFmtId="0" fontId="102" fillId="0" borderId="0" xfId="0" applyFont="1" applyAlignment="1">
      <alignment vertical="center"/>
    </xf>
    <xf numFmtId="41" fontId="102" fillId="0" borderId="0" xfId="0" applyNumberFormat="1" applyFont="1" applyFill="1" applyAlignment="1" applyProtection="1">
      <alignment vertical="center"/>
      <protection locked="0"/>
    </xf>
    <xf numFmtId="41" fontId="102" fillId="0" borderId="0" xfId="0" applyNumberFormat="1" applyFont="1" applyFill="1" applyBorder="1" applyAlignment="1" applyProtection="1">
      <alignment vertical="center"/>
      <protection locked="0"/>
    </xf>
    <xf numFmtId="41" fontId="102" fillId="0" borderId="0" xfId="0" applyNumberFormat="1" applyFont="1" applyFill="1" applyAlignment="1" applyProtection="1">
      <alignment horizontal="right" vertical="center"/>
      <protection locked="0"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 quotePrefix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 shrinkToFit="1"/>
      <protection/>
    </xf>
    <xf numFmtId="0" fontId="98" fillId="0" borderId="2" xfId="593" applyFont="1" applyFill="1" applyBorder="1" applyAlignment="1" quotePrefix="1">
      <alignment horizontal="center" vertical="center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/>
      <protection/>
    </xf>
    <xf numFmtId="41" fontId="120" fillId="0" borderId="0" xfId="593" applyNumberFormat="1" applyFont="1" applyFill="1" applyBorder="1" applyAlignment="1">
      <alignment horizontal="center" vertical="center" shrinkToFit="1"/>
      <protection/>
    </xf>
    <xf numFmtId="0" fontId="59" fillId="0" borderId="0" xfId="633" applyFont="1" applyFill="1" applyBorder="1" applyAlignment="1">
      <alignment vertical="center"/>
      <protection/>
    </xf>
    <xf numFmtId="0" fontId="58" fillId="0" borderId="0" xfId="633" applyNumberFormat="1" applyFont="1" applyFill="1" applyBorder="1" applyAlignment="1">
      <alignment vertical="center"/>
      <protection/>
    </xf>
    <xf numFmtId="0" fontId="98" fillId="0" borderId="23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/>
      <protection/>
    </xf>
    <xf numFmtId="0" fontId="98" fillId="0" borderId="22" xfId="633" applyFont="1" applyFill="1" applyBorder="1" applyAlignment="1">
      <alignment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6" xfId="633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" vertical="center" wrapText="1"/>
      <protection/>
    </xf>
    <xf numFmtId="3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32" xfId="633" applyFont="1" applyFill="1" applyBorder="1" applyAlignment="1">
      <alignment horizontal="centerContinuous" vertical="center" wrapText="1" shrinkToFit="1"/>
      <protection/>
    </xf>
    <xf numFmtId="0" fontId="98" fillId="0" borderId="32" xfId="633" applyFont="1" applyFill="1" applyBorder="1" applyAlignment="1">
      <alignment horizontal="center" vertical="center" wrapText="1" shrinkToFi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6" xfId="633" applyNumberFormat="1" applyFont="1" applyFill="1" applyBorder="1" applyAlignment="1">
      <alignment horizontal="center" vertical="center" wrapText="1" shrinkToFit="1"/>
      <protection/>
    </xf>
    <xf numFmtId="0" fontId="98" fillId="0" borderId="32" xfId="633" applyFont="1" applyFill="1" applyBorder="1" applyAlignment="1">
      <alignment horizontal="centerContinuous" vertical="center" wrapText="1"/>
      <protection/>
    </xf>
    <xf numFmtId="3" fontId="98" fillId="0" borderId="32" xfId="633" applyNumberFormat="1" applyFont="1" applyFill="1" applyBorder="1" applyAlignment="1">
      <alignment horizontal="centerContinuous" vertical="center" wrapText="1"/>
      <protection/>
    </xf>
    <xf numFmtId="0" fontId="98" fillId="0" borderId="0" xfId="633" applyFont="1" applyFill="1" applyBorder="1" applyAlignment="1">
      <alignment vertical="center"/>
      <protection/>
    </xf>
    <xf numFmtId="0" fontId="98" fillId="0" borderId="31" xfId="633" applyFont="1" applyFill="1" applyBorder="1" applyAlignment="1">
      <alignment vertical="center"/>
      <protection/>
    </xf>
    <xf numFmtId="3" fontId="98" fillId="0" borderId="2" xfId="633" applyNumberFormat="1" applyFont="1" applyFill="1" applyBorder="1" applyAlignment="1">
      <alignment horizontal="center" vertical="center" wrapText="1"/>
      <protection/>
    </xf>
    <xf numFmtId="3" fontId="98" fillId="0" borderId="30" xfId="633" applyNumberFormat="1" applyFont="1" applyFill="1" applyBorder="1" applyAlignment="1">
      <alignment horizontal="center" vertical="center" wrapText="1"/>
      <protection/>
    </xf>
    <xf numFmtId="0" fontId="120" fillId="0" borderId="21" xfId="633" applyFont="1" applyFill="1" applyBorder="1" applyAlignment="1" quotePrefix="1">
      <alignment horizontal="center" vertical="center"/>
      <protection/>
    </xf>
    <xf numFmtId="0" fontId="120" fillId="0" borderId="2" xfId="633" applyFont="1" applyFill="1" applyBorder="1" applyAlignment="1" quotePrefix="1">
      <alignment horizontal="center" vertical="center" shrinkToFit="1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right" vertical="center" shrinkToFit="1"/>
    </xf>
    <xf numFmtId="0" fontId="98" fillId="0" borderId="18" xfId="636" applyFont="1" applyFill="1" applyBorder="1" applyAlignment="1" quotePrefix="1">
      <alignment horizontal="center" vertical="center"/>
      <protection/>
    </xf>
    <xf numFmtId="41" fontId="98" fillId="0" borderId="12" xfId="633" applyNumberFormat="1" applyFont="1" applyFill="1" applyBorder="1" applyAlignment="1" applyProtection="1">
      <alignment horizontal="right" vertical="center"/>
      <protection locked="0"/>
    </xf>
    <xf numFmtId="41" fontId="98" fillId="0" borderId="12" xfId="0" applyNumberFormat="1" applyFont="1" applyFill="1" applyBorder="1" applyAlignment="1">
      <alignment horizontal="right" vertical="center"/>
    </xf>
    <xf numFmtId="41" fontId="98" fillId="0" borderId="12" xfId="0" applyNumberFormat="1" applyFont="1" applyFill="1" applyBorder="1" applyAlignment="1" applyProtection="1">
      <alignment horizontal="right" vertical="center"/>
      <protection locked="0"/>
    </xf>
    <xf numFmtId="0" fontId="98" fillId="0" borderId="19" xfId="636" applyFont="1" applyFill="1" applyBorder="1" applyAlignment="1" quotePrefix="1">
      <alignment horizontal="center" vertical="center" shrinkToFit="1"/>
      <protection/>
    </xf>
    <xf numFmtId="41" fontId="98" fillId="0" borderId="18" xfId="0" applyNumberFormat="1" applyFont="1" applyFill="1" applyBorder="1" applyAlignment="1" applyProtection="1">
      <alignment horizontal="right" vertical="center"/>
      <protection locked="0"/>
    </xf>
    <xf numFmtId="0" fontId="98" fillId="0" borderId="12" xfId="636" applyFont="1" applyFill="1" applyBorder="1" applyAlignment="1" quotePrefix="1">
      <alignment horizontal="center" vertical="center" shrinkToFit="1"/>
      <protection/>
    </xf>
    <xf numFmtId="0" fontId="98" fillId="0" borderId="21" xfId="636" applyFont="1" applyFill="1" applyBorder="1" applyAlignment="1" quotePrefix="1">
      <alignment horizontal="center" vertical="center"/>
      <protection/>
    </xf>
    <xf numFmtId="0" fontId="120" fillId="0" borderId="21" xfId="636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1" fontId="120" fillId="0" borderId="0" xfId="636" applyNumberFormat="1" applyFont="1" applyFill="1" applyBorder="1" applyAlignment="1">
      <alignment horizontal="center" vertical="center" shrinkToFit="1"/>
      <protection/>
    </xf>
    <xf numFmtId="3" fontId="1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3" fontId="120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0" fontId="120" fillId="0" borderId="2" xfId="636" applyNumberFormat="1" applyFont="1" applyFill="1" applyBorder="1" applyAlignment="1" quotePrefix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shrinkToFit="1"/>
      <protection/>
    </xf>
    <xf numFmtId="41" fontId="98" fillId="0" borderId="0" xfId="455" applyFont="1" applyFill="1" applyBorder="1" applyAlignment="1" quotePrefix="1">
      <alignment horizontal="right" vertical="center"/>
    </xf>
    <xf numFmtId="41" fontId="98" fillId="0" borderId="21" xfId="455" applyFont="1" applyFill="1" applyBorder="1" applyAlignment="1" quotePrefix="1">
      <alignment horizontal="right" vertical="center"/>
    </xf>
    <xf numFmtId="0" fontId="120" fillId="0" borderId="21" xfId="630" applyFont="1" applyFill="1" applyBorder="1" applyAlignment="1" quotePrefix="1">
      <alignment horizontal="center" vertical="center" shrinkToFit="1"/>
      <protection/>
    </xf>
    <xf numFmtId="41" fontId="120" fillId="0" borderId="0" xfId="455" applyFont="1" applyFill="1" applyBorder="1" applyAlignment="1" quotePrefix="1">
      <alignment horizontal="right" vertical="center"/>
    </xf>
    <xf numFmtId="41" fontId="120" fillId="0" borderId="21" xfId="455" applyFont="1" applyFill="1" applyBorder="1" applyAlignment="1" quotePrefix="1">
      <alignment horizontal="right" vertical="center"/>
    </xf>
    <xf numFmtId="0" fontId="120" fillId="0" borderId="0" xfId="0" applyFont="1" applyFill="1" applyBorder="1" applyAlignment="1" quotePrefix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41" fontId="98" fillId="0" borderId="2" xfId="455" applyFont="1" applyFill="1" applyBorder="1" applyAlignment="1">
      <alignment horizontal="right" vertical="center"/>
    </xf>
    <xf numFmtId="0" fontId="98" fillId="0" borderId="0" xfId="0" applyFont="1" applyFill="1" applyBorder="1" applyAlignment="1">
      <alignment horizontal="center" vertical="center"/>
    </xf>
    <xf numFmtId="0" fontId="98" fillId="0" borderId="32" xfId="630" applyFont="1" applyFill="1" applyBorder="1" applyAlignment="1">
      <alignment horizontal="center" vertical="center" shrinkToFit="1"/>
      <protection/>
    </xf>
    <xf numFmtId="0" fontId="98" fillId="0" borderId="33" xfId="630" applyFont="1" applyFill="1" applyBorder="1" applyAlignment="1">
      <alignment horizontal="center" vertical="center" wrapText="1" shrinkToFit="1"/>
      <protection/>
    </xf>
    <xf numFmtId="41" fontId="120" fillId="0" borderId="0" xfId="0" applyNumberFormat="1" applyFont="1" applyFill="1" applyBorder="1" applyAlignment="1" applyProtection="1">
      <alignment vertical="center"/>
      <protection locked="0"/>
    </xf>
    <xf numFmtId="0" fontId="98" fillId="0" borderId="0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/>
      <protection/>
    </xf>
    <xf numFmtId="0" fontId="98" fillId="0" borderId="28" xfId="630" applyFont="1" applyFill="1" applyBorder="1" applyAlignment="1">
      <alignment horizontal="center" vertical="center"/>
      <protection/>
    </xf>
    <xf numFmtId="0" fontId="98" fillId="0" borderId="32" xfId="630" applyFont="1" applyFill="1" applyBorder="1" applyAlignment="1">
      <alignment horizontal="centerContinuous" vertical="center"/>
      <protection/>
    </xf>
    <xf numFmtId="0" fontId="98" fillId="0" borderId="39" xfId="630" applyFont="1" applyFill="1" applyBorder="1" applyAlignment="1">
      <alignment horizontal="center" vertical="center"/>
      <protection/>
    </xf>
    <xf numFmtId="0" fontId="98" fillId="0" borderId="0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vertical="center"/>
      <protection/>
    </xf>
    <xf numFmtId="0" fontId="98" fillId="0" borderId="28" xfId="630" applyFont="1" applyFill="1" applyBorder="1" applyAlignment="1">
      <alignment horizontal="centerContinuous" vertical="center"/>
      <protection/>
    </xf>
    <xf numFmtId="0" fontId="98" fillId="0" borderId="33" xfId="630" applyFont="1" applyFill="1" applyBorder="1" applyAlignment="1">
      <alignment horizontal="centerContinuous" vertical="center"/>
      <protection/>
    </xf>
    <xf numFmtId="0" fontId="98" fillId="0" borderId="30" xfId="630" applyFont="1" applyFill="1" applyBorder="1" applyAlignment="1">
      <alignment horizontal="centerContinuous" vertical="center"/>
      <protection/>
    </xf>
    <xf numFmtId="41" fontId="98" fillId="0" borderId="0" xfId="630" applyNumberFormat="1" applyFont="1" applyFill="1" applyAlignment="1" applyProtection="1">
      <alignment horizontal="right" vertical="center"/>
      <protection locked="0"/>
    </xf>
    <xf numFmtId="0" fontId="120" fillId="0" borderId="21" xfId="630" applyFont="1" applyFill="1" applyBorder="1" applyAlignment="1" quotePrefix="1">
      <alignment horizontal="center" vertical="center"/>
      <protection/>
    </xf>
    <xf numFmtId="41" fontId="120" fillId="0" borderId="0" xfId="630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right" vertical="center"/>
      <protection locked="0"/>
    </xf>
    <xf numFmtId="176" fontId="120" fillId="0" borderId="0" xfId="575" applyNumberFormat="1" applyFont="1" applyFill="1" applyAlignment="1" applyProtection="1">
      <alignment horizontal="center" vertical="center"/>
      <protection locked="0"/>
    </xf>
    <xf numFmtId="0" fontId="120" fillId="0" borderId="2" xfId="630" applyFont="1" applyFill="1" applyBorder="1" applyAlignment="1" quotePrefix="1">
      <alignment horizontal="center" vertical="center" shrinkToFit="1"/>
      <protection/>
    </xf>
    <xf numFmtId="0" fontId="98" fillId="0" borderId="40" xfId="593" applyFont="1" applyFill="1" applyBorder="1" applyAlignment="1">
      <alignment horizontal="centerContinuous" vertical="center" shrinkToFit="1"/>
      <protection/>
    </xf>
    <xf numFmtId="0" fontId="98" fillId="0" borderId="34" xfId="593" applyFont="1" applyFill="1" applyBorder="1" applyAlignment="1">
      <alignment horizontal="centerContinuous" vertical="center" shrinkToFit="1"/>
      <protection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7" xfId="593" applyFont="1" applyFill="1" applyBorder="1" applyAlignment="1">
      <alignment horizontal="centerContinuous" vertical="center" shrinkToFit="1"/>
      <protection/>
    </xf>
    <xf numFmtId="0" fontId="98" fillId="0" borderId="38" xfId="593" applyFont="1" applyFill="1" applyBorder="1" applyAlignment="1">
      <alignment horizontal="center" vertical="center" shrinkToFit="1"/>
      <protection/>
    </xf>
    <xf numFmtId="0" fontId="98" fillId="0" borderId="3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8" fillId="0" borderId="33" xfId="593" applyFont="1" applyFill="1" applyBorder="1" applyAlignment="1">
      <alignment horizontal="center" vertical="center" shrinkToFit="1"/>
      <protection/>
    </xf>
    <xf numFmtId="0" fontId="120" fillId="0" borderId="0" xfId="593" applyFont="1" applyFill="1" applyBorder="1" applyAlignment="1" quotePrefix="1">
      <alignment horizontal="center" vertical="center" shrinkToFit="1"/>
      <protection/>
    </xf>
    <xf numFmtId="41" fontId="120" fillId="0" borderId="2" xfId="593" applyNumberFormat="1" applyFont="1" applyFill="1" applyBorder="1" applyAlignment="1" quotePrefix="1">
      <alignment horizontal="center" vertical="center" shrinkToFit="1"/>
      <protection/>
    </xf>
    <xf numFmtId="0" fontId="120" fillId="0" borderId="2" xfId="593" applyFont="1" applyFill="1" applyBorder="1" applyAlignment="1" quotePrefix="1">
      <alignment horizontal="center" vertical="center" shrinkToFit="1"/>
      <protection/>
    </xf>
    <xf numFmtId="0" fontId="120" fillId="0" borderId="21" xfId="593" applyFont="1" applyFill="1" applyBorder="1" applyAlignment="1" quotePrefix="1">
      <alignment horizontal="center" vertical="center" shrinkToFit="1"/>
      <protection/>
    </xf>
    <xf numFmtId="0" fontId="98" fillId="0" borderId="27" xfId="634" applyFont="1" applyFill="1" applyBorder="1" applyAlignment="1">
      <alignment horizontal="center" vertical="center" wrapText="1" shrinkToFit="1"/>
      <protection/>
    </xf>
    <xf numFmtId="0" fontId="99" fillId="0" borderId="27" xfId="634" applyFont="1" applyFill="1" applyBorder="1" applyAlignment="1">
      <alignment horizontal="centerContinuous" vertical="center" shrinkToFit="1"/>
      <protection/>
    </xf>
    <xf numFmtId="0" fontId="98" fillId="0" borderId="23" xfId="634" applyFont="1" applyFill="1" applyBorder="1" applyAlignment="1">
      <alignment horizontal="centerContinuous" vertical="center" shrinkToFit="1"/>
      <protection/>
    </xf>
    <xf numFmtId="0" fontId="98" fillId="0" borderId="27" xfId="634" applyFont="1" applyFill="1" applyBorder="1" applyAlignment="1">
      <alignment horizontal="centerContinuous" vertical="center" shrinkToFit="1"/>
      <protection/>
    </xf>
    <xf numFmtId="0" fontId="98" fillId="0" borderId="24" xfId="634" applyFont="1" applyFill="1" applyBorder="1" applyAlignment="1">
      <alignment horizontal="centerContinuous" vertical="center" shrinkToFit="1"/>
      <protection/>
    </xf>
    <xf numFmtId="0" fontId="98" fillId="0" borderId="33" xfId="634" applyFont="1" applyFill="1" applyBorder="1" applyAlignment="1">
      <alignment horizontal="center" vertical="center" shrinkToFit="1"/>
      <protection/>
    </xf>
    <xf numFmtId="0" fontId="98" fillId="0" borderId="33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Continuous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4" applyFont="1" applyFill="1" applyBorder="1" applyAlignment="1" quotePrefix="1">
      <alignment horizontal="center" vertical="center" shrinkToFit="1"/>
      <protection/>
    </xf>
    <xf numFmtId="0" fontId="120" fillId="0" borderId="21" xfId="634" applyFont="1" applyFill="1" applyBorder="1" applyAlignment="1" quotePrefix="1">
      <alignment horizontal="center" vertical="center"/>
      <protection/>
    </xf>
    <xf numFmtId="41" fontId="120" fillId="0" borderId="0" xfId="634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4" applyFont="1" applyFill="1" applyBorder="1" applyAlignment="1" quotePrefix="1">
      <alignment horizontal="center" vertical="center" shrinkToFit="1"/>
      <protection/>
    </xf>
    <xf numFmtId="49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58" fillId="0" borderId="0" xfId="634" applyFont="1" applyFill="1" applyBorder="1" applyAlignment="1">
      <alignment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8" xfId="634" applyFont="1" applyFill="1" applyBorder="1" applyAlignment="1">
      <alignment horizontal="center" vertical="center"/>
      <protection/>
    </xf>
    <xf numFmtId="0" fontId="98" fillId="0" borderId="6" xfId="634" applyFont="1" applyFill="1" applyBorder="1" applyAlignment="1">
      <alignment horizontal="center" vertical="center"/>
      <protection/>
    </xf>
    <xf numFmtId="0" fontId="98" fillId="0" borderId="37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80" fontId="58" fillId="0" borderId="0" xfId="634" applyNumberFormat="1" applyFont="1" applyFill="1" applyBorder="1" applyAlignment="1" applyProtection="1">
      <alignment horizontal="right" vertical="center"/>
      <protection locked="0"/>
    </xf>
    <xf numFmtId="0" fontId="120" fillId="0" borderId="21" xfId="634" applyNumberFormat="1" applyFont="1" applyFill="1" applyBorder="1" applyAlignment="1">
      <alignment horizontal="center" vertical="center"/>
      <protection/>
    </xf>
    <xf numFmtId="41" fontId="120" fillId="0" borderId="0" xfId="634" applyNumberFormat="1" applyFont="1" applyFill="1" applyBorder="1" applyAlignment="1">
      <alignment horizontal="center" vertical="center" shrinkToFit="1"/>
      <protection/>
    </xf>
    <xf numFmtId="0" fontId="120" fillId="0" borderId="2" xfId="634" applyNumberFormat="1" applyFont="1" applyFill="1" applyBorder="1" applyAlignment="1">
      <alignment horizontal="center" vertical="center"/>
      <protection/>
    </xf>
    <xf numFmtId="41" fontId="98" fillId="0" borderId="0" xfId="0" applyNumberFormat="1" applyFont="1" applyFill="1" applyBorder="1" applyAlignment="1">
      <alignment horizontal="center" vertical="center" shrinkToFit="1"/>
    </xf>
    <xf numFmtId="41" fontId="98" fillId="0" borderId="0" xfId="636" applyNumberFormat="1" applyFont="1" applyFill="1" applyBorder="1" applyAlignment="1">
      <alignment vertical="center"/>
      <protection/>
    </xf>
    <xf numFmtId="0" fontId="98" fillId="0" borderId="2" xfId="636" applyFont="1" applyFill="1" applyBorder="1" applyAlignment="1" quotePrefix="1">
      <alignment horizontal="center" vertical="center" shrinkToFit="1"/>
      <protection/>
    </xf>
    <xf numFmtId="41" fontId="120" fillId="0" borderId="2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>
      <alignment vertical="center"/>
      <protection/>
    </xf>
    <xf numFmtId="41" fontId="120" fillId="0" borderId="21" xfId="636" applyNumberFormat="1" applyFont="1" applyFill="1" applyBorder="1" applyAlignment="1">
      <alignment vertical="center"/>
      <protection/>
    </xf>
    <xf numFmtId="0" fontId="120" fillId="0" borderId="2" xfId="636" applyFont="1" applyFill="1" applyBorder="1" applyAlignment="1" quotePrefix="1">
      <alignment horizontal="center" vertical="center" shrinkToFit="1"/>
      <protection/>
    </xf>
    <xf numFmtId="41" fontId="98" fillId="0" borderId="2" xfId="636" applyNumberFormat="1" applyFont="1" applyFill="1" applyBorder="1" applyAlignment="1" applyProtection="1">
      <alignment vertical="center"/>
      <protection locked="0"/>
    </xf>
    <xf numFmtId="41" fontId="98" fillId="0" borderId="0" xfId="636" applyNumberFormat="1" applyFont="1" applyFill="1" applyBorder="1" applyAlignment="1" applyProtection="1">
      <alignment vertical="center"/>
      <protection locked="0"/>
    </xf>
    <xf numFmtId="41" fontId="98" fillId="0" borderId="41" xfId="0" applyNumberFormat="1" applyFont="1" applyFill="1" applyBorder="1" applyAlignment="1">
      <alignment horizontal="center" vertical="center"/>
    </xf>
    <xf numFmtId="41" fontId="98" fillId="28" borderId="13" xfId="0" applyNumberFormat="1" applyFont="1" applyFill="1" applyBorder="1" applyAlignment="1">
      <alignment horizontal="center" vertical="center"/>
    </xf>
    <xf numFmtId="41" fontId="98" fillId="28" borderId="13" xfId="636" applyNumberFormat="1" applyFont="1" applyFill="1" applyBorder="1" applyAlignment="1" applyProtection="1">
      <alignment vertical="center"/>
      <protection locked="0"/>
    </xf>
    <xf numFmtId="41" fontId="98" fillId="28" borderId="13" xfId="636" applyNumberFormat="1" applyFont="1" applyFill="1" applyBorder="1" applyAlignment="1" applyProtection="1">
      <alignment horizontal="right" vertical="center"/>
      <protection locked="0"/>
    </xf>
    <xf numFmtId="41" fontId="98" fillId="28" borderId="42" xfId="636" applyNumberFormat="1" applyFont="1" applyFill="1" applyBorder="1" applyAlignment="1" applyProtection="1">
      <alignment horizontal="right" vertical="center"/>
      <protection locked="0"/>
    </xf>
    <xf numFmtId="41" fontId="98" fillId="28" borderId="13" xfId="636" applyNumberFormat="1" applyFont="1" applyFill="1" applyBorder="1" applyAlignment="1" applyProtection="1" quotePrefix="1">
      <alignment horizontal="right" vertical="center"/>
      <protection locked="0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9" xfId="636" applyNumberFormat="1" applyFont="1" applyFill="1" applyBorder="1" applyAlignment="1" applyProtection="1">
      <alignment vertical="center"/>
      <protection locked="0"/>
    </xf>
    <xf numFmtId="41" fontId="98" fillId="0" borderId="12" xfId="636" applyNumberFormat="1" applyFont="1" applyFill="1" applyBorder="1" applyAlignment="1" applyProtection="1">
      <alignment vertical="center"/>
      <protection locked="0"/>
    </xf>
    <xf numFmtId="41" fontId="98" fillId="0" borderId="12" xfId="0" applyNumberFormat="1" applyFont="1" applyFill="1" applyBorder="1" applyAlignment="1">
      <alignment horizontal="center" vertical="center"/>
    </xf>
    <xf numFmtId="41" fontId="98" fillId="0" borderId="43" xfId="0" applyNumberFormat="1" applyFont="1" applyFill="1" applyBorder="1" applyAlignment="1">
      <alignment horizontal="center" vertical="center"/>
    </xf>
    <xf numFmtId="41" fontId="98" fillId="28" borderId="44" xfId="0" applyNumberFormat="1" applyFont="1" applyFill="1" applyBorder="1" applyAlignment="1">
      <alignment horizontal="center" vertical="center"/>
    </xf>
    <xf numFmtId="41" fontId="98" fillId="28" borderId="44" xfId="636" applyNumberFormat="1" applyFont="1" applyFill="1" applyBorder="1" applyAlignment="1" applyProtection="1">
      <alignment vertical="center"/>
      <protection locked="0"/>
    </xf>
    <xf numFmtId="41" fontId="98" fillId="28" borderId="44" xfId="636" applyNumberFormat="1" applyFont="1" applyFill="1" applyBorder="1" applyAlignment="1" applyProtection="1">
      <alignment horizontal="right" vertical="center"/>
      <protection locked="0"/>
    </xf>
    <xf numFmtId="41" fontId="98" fillId="28" borderId="45" xfId="636" applyNumberFormat="1" applyFont="1" applyFill="1" applyBorder="1" applyAlignment="1" applyProtection="1">
      <alignment horizontal="right" vertical="center"/>
      <protection locked="0"/>
    </xf>
    <xf numFmtId="0" fontId="98" fillId="0" borderId="19" xfId="0" applyNumberFormat="1" applyFont="1" applyFill="1" applyBorder="1" applyAlignment="1">
      <alignment horizontal="right" vertical="center" shrinkToFit="1"/>
    </xf>
    <xf numFmtId="0" fontId="99" fillId="0" borderId="38" xfId="593" applyFont="1" applyFill="1" applyBorder="1" applyAlignment="1">
      <alignment horizontal="centerContinuous" shrinkToFit="1"/>
      <protection/>
    </xf>
    <xf numFmtId="0" fontId="98" fillId="0" borderId="36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Continuous" shrinkToFit="1"/>
      <protection/>
    </xf>
    <xf numFmtId="0" fontId="98" fillId="0" borderId="0" xfId="593" applyFont="1" applyFill="1" applyBorder="1" applyAlignment="1">
      <alignment horizontal="centerContinuous" shrinkToFit="1"/>
      <protection/>
    </xf>
    <xf numFmtId="0" fontId="104" fillId="0" borderId="33" xfId="593" applyFont="1" applyFill="1" applyBorder="1" applyAlignment="1">
      <alignment horizontal="centerContinuous" shrinkToFit="1"/>
      <protection/>
    </xf>
    <xf numFmtId="0" fontId="98" fillId="0" borderId="33" xfId="593" applyFont="1" applyFill="1" applyBorder="1" applyAlignment="1">
      <alignment horizontal="centerContinuous" shrinkToFit="1"/>
      <protection/>
    </xf>
    <xf numFmtId="0" fontId="98" fillId="0" borderId="39" xfId="593" applyFont="1" applyFill="1" applyBorder="1" applyAlignment="1">
      <alignment horizontal="center" vertical="center" shrinkToFit="1"/>
      <protection/>
    </xf>
    <xf numFmtId="0" fontId="98" fillId="0" borderId="31" xfId="593" applyFont="1" applyFill="1" applyBorder="1" applyAlignment="1">
      <alignment horizontal="center" vertical="center" shrinkToFit="1"/>
      <protection/>
    </xf>
    <xf numFmtId="0" fontId="99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/>
      <protection/>
    </xf>
    <xf numFmtId="41" fontId="98" fillId="0" borderId="2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right" vertical="center"/>
      <protection/>
    </xf>
    <xf numFmtId="41" fontId="120" fillId="0" borderId="0" xfId="593" applyNumberFormat="1" applyFont="1" applyFill="1" applyBorder="1" applyAlignment="1">
      <alignment horizontal="right" vertical="center"/>
      <protection/>
    </xf>
    <xf numFmtId="1" fontId="102" fillId="0" borderId="34" xfId="634" applyNumberFormat="1" applyFont="1" applyFill="1" applyBorder="1" applyAlignment="1">
      <alignment horizontal="centerContinuous" vertical="center"/>
      <protection/>
    </xf>
    <xf numFmtId="1" fontId="102" fillId="0" borderId="35" xfId="634" applyNumberFormat="1" applyFont="1" applyFill="1" applyBorder="1" applyAlignment="1">
      <alignment horizontal="centerContinuous" vertical="center"/>
      <protection/>
    </xf>
    <xf numFmtId="1" fontId="102" fillId="0" borderId="22" xfId="634" applyNumberFormat="1" applyFont="1" applyFill="1" applyBorder="1" applyAlignment="1">
      <alignment horizontal="center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41" fontId="98" fillId="0" borderId="0" xfId="634" applyNumberFormat="1" applyFont="1" applyFill="1" applyBorder="1" applyAlignment="1" applyProtection="1">
      <alignment horizontal="right" vertical="center"/>
      <protection locked="0"/>
    </xf>
    <xf numFmtId="41" fontId="120" fillId="0" borderId="19" xfId="634" applyNumberFormat="1" applyFont="1" applyFill="1" applyBorder="1" applyAlignment="1" applyProtection="1">
      <alignment horizontal="right" vertical="center"/>
      <protection locked="0"/>
    </xf>
    <xf numFmtId="41" fontId="120" fillId="0" borderId="12" xfId="634" applyNumberFormat="1" applyFont="1" applyFill="1" applyBorder="1" applyAlignment="1" applyProtection="1">
      <alignment horizontal="right" vertical="center"/>
      <protection locked="0"/>
    </xf>
    <xf numFmtId="183" fontId="120" fillId="0" borderId="12" xfId="0" applyNumberFormat="1" applyFont="1" applyFill="1" applyBorder="1" applyAlignment="1" applyProtection="1">
      <alignment horizontal="right" vertical="center"/>
      <protection locked="0"/>
    </xf>
    <xf numFmtId="1" fontId="120" fillId="0" borderId="19" xfId="634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0" fontId="98" fillId="0" borderId="2" xfId="634" applyFont="1" applyFill="1" applyBorder="1" applyAlignment="1" quotePrefix="1">
      <alignment horizontal="center" vertical="center"/>
      <protection/>
    </xf>
    <xf numFmtId="0" fontId="120" fillId="0" borderId="18" xfId="634" applyFont="1" applyFill="1" applyBorder="1" applyAlignment="1" quotePrefix="1">
      <alignment horizontal="center" vertical="center"/>
      <protection/>
    </xf>
    <xf numFmtId="41" fontId="120" fillId="0" borderId="19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center" vertical="center"/>
      <protection locked="0"/>
    </xf>
    <xf numFmtId="41" fontId="120" fillId="0" borderId="12" xfId="0" applyNumberFormat="1" applyFont="1" applyFill="1" applyBorder="1" applyAlignment="1" applyProtection="1">
      <alignment horizontal="right" vertical="center"/>
      <protection locked="0"/>
    </xf>
    <xf numFmtId="0" fontId="120" fillId="0" borderId="19" xfId="634" applyFont="1" applyFill="1" applyBorder="1" applyAlignment="1" quotePrefix="1">
      <alignment horizontal="center" vertical="center"/>
      <protection/>
    </xf>
    <xf numFmtId="0" fontId="60" fillId="0" borderId="0" xfId="636" applyFont="1" applyFill="1" applyBorder="1" applyAlignment="1">
      <alignment vertical="center"/>
      <protection/>
    </xf>
    <xf numFmtId="0" fontId="60" fillId="0" borderId="0" xfId="636" applyFont="1" applyFill="1" applyBorder="1" applyAlignment="1">
      <alignment horizontal="right" vertical="center"/>
      <protection/>
    </xf>
    <xf numFmtId="0" fontId="120" fillId="0" borderId="19" xfId="634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>
      <alignment horizontal="center" vertical="center" wrapText="1"/>
    </xf>
    <xf numFmtId="41" fontId="98" fillId="0" borderId="0" xfId="452" applyFont="1" applyFill="1" applyBorder="1" applyAlignment="1">
      <alignment horizontal="center" vertical="center" wrapText="1"/>
    </xf>
    <xf numFmtId="41" fontId="98" fillId="0" borderId="21" xfId="452" applyFont="1" applyFill="1" applyBorder="1" applyAlignment="1">
      <alignment horizontal="center" vertical="center" wrapText="1"/>
    </xf>
    <xf numFmtId="0" fontId="120" fillId="0" borderId="21" xfId="0" applyFont="1" applyFill="1" applyBorder="1" applyAlignment="1">
      <alignment horizontal="center" vertical="center"/>
    </xf>
    <xf numFmtId="41" fontId="120" fillId="0" borderId="0" xfId="452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1" fontId="58" fillId="0" borderId="12" xfId="634" applyNumberFormat="1" applyFont="1" applyFill="1" applyBorder="1" applyAlignment="1" applyProtection="1">
      <alignment horizontal="right" vertical="center"/>
      <protection locked="0"/>
    </xf>
    <xf numFmtId="0" fontId="59" fillId="0" borderId="0" xfId="636" applyFont="1" applyFill="1" applyBorder="1" applyAlignment="1">
      <alignment vertical="center"/>
      <protection/>
    </xf>
    <xf numFmtId="0" fontId="58" fillId="0" borderId="0" xfId="636" applyNumberFormat="1" applyFont="1" applyFill="1" applyBorder="1" applyAlignment="1">
      <alignment vertical="center"/>
      <protection/>
    </xf>
    <xf numFmtId="3" fontId="98" fillId="0" borderId="32" xfId="636" applyNumberFormat="1" applyFont="1" applyFill="1" applyBorder="1" applyAlignment="1">
      <alignment horizontal="centerContinuous" vertical="center"/>
      <protection/>
    </xf>
    <xf numFmtId="3" fontId="98" fillId="0" borderId="32" xfId="636" applyNumberFormat="1" applyFont="1" applyFill="1" applyBorder="1" applyAlignment="1">
      <alignment horizontal="center" vertical="center"/>
      <protection/>
    </xf>
    <xf numFmtId="3" fontId="98" fillId="0" borderId="0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Continuous" vertical="center"/>
      <protection/>
    </xf>
    <xf numFmtId="3" fontId="98" fillId="0" borderId="28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Alignment="1">
      <alignment vertical="center"/>
    </xf>
    <xf numFmtId="49" fontId="99" fillId="0" borderId="21" xfId="636" applyNumberFormat="1" applyFont="1" applyFill="1" applyBorder="1" applyAlignment="1">
      <alignment horizontal="center" vertical="center"/>
      <protection/>
    </xf>
    <xf numFmtId="0" fontId="98" fillId="0" borderId="2" xfId="0" applyNumberFormat="1" applyFont="1" applyFill="1" applyBorder="1" applyAlignment="1">
      <alignment horizontal="center" vertical="center" shrinkToFit="1"/>
    </xf>
    <xf numFmtId="49" fontId="120" fillId="0" borderId="21" xfId="636" applyNumberFormat="1" applyFont="1" applyFill="1" applyBorder="1" applyAlignment="1">
      <alignment horizontal="center" vertical="center"/>
      <protection/>
    </xf>
    <xf numFmtId="0" fontId="120" fillId="0" borderId="2" xfId="0" applyNumberFormat="1" applyFont="1" applyFill="1" applyBorder="1" applyAlignment="1">
      <alignment horizontal="center" vertical="center" shrinkToFit="1"/>
    </xf>
    <xf numFmtId="0" fontId="58" fillId="0" borderId="0" xfId="638" applyFont="1" applyFill="1" applyBorder="1" applyAlignment="1">
      <alignment vertical="center"/>
      <protection/>
    </xf>
    <xf numFmtId="0" fontId="59" fillId="0" borderId="0" xfId="638" applyFont="1" applyFill="1" applyBorder="1" applyAlignment="1">
      <alignment vertical="center"/>
      <protection/>
    </xf>
    <xf numFmtId="3" fontId="98" fillId="0" borderId="40" xfId="638" applyNumberFormat="1" applyFont="1" applyFill="1" applyBorder="1" applyAlignment="1">
      <alignment horizontal="centerContinuous" vertical="center"/>
      <protection/>
    </xf>
    <xf numFmtId="3" fontId="98" fillId="0" borderId="34" xfId="638" applyNumberFormat="1" applyFont="1" applyFill="1" applyBorder="1" applyAlignment="1">
      <alignment horizontal="centerContinuous" vertical="center"/>
      <protection/>
    </xf>
    <xf numFmtId="3" fontId="98" fillId="0" borderId="35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Continuous" vertical="center"/>
      <protection/>
    </xf>
    <xf numFmtId="3" fontId="98" fillId="0" borderId="31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" vertical="center" wrapText="1"/>
      <protection/>
    </xf>
    <xf numFmtId="3" fontId="98" fillId="0" borderId="33" xfId="638" applyNumberFormat="1" applyFont="1" applyFill="1" applyBorder="1" applyAlignment="1">
      <alignment horizontal="centerContinuous" vertical="center" wrapText="1"/>
      <protection/>
    </xf>
    <xf numFmtId="3" fontId="98" fillId="0" borderId="33" xfId="638" applyNumberFormat="1" applyFont="1" applyFill="1" applyBorder="1" applyAlignment="1">
      <alignment horizontal="center" vertical="center"/>
      <protection/>
    </xf>
    <xf numFmtId="3" fontId="98" fillId="0" borderId="33" xfId="638" applyNumberFormat="1" applyFont="1" applyFill="1" applyBorder="1" applyAlignment="1">
      <alignment horizontal="centerContinuous" vertical="center"/>
      <protection/>
    </xf>
    <xf numFmtId="0" fontId="98" fillId="0" borderId="21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horizontal="right" vertical="center"/>
      <protection/>
    </xf>
    <xf numFmtId="0" fontId="98" fillId="0" borderId="2" xfId="638" applyFont="1" applyFill="1" applyBorder="1" applyAlignment="1" quotePrefix="1">
      <alignment horizontal="center" vertical="center"/>
      <protection/>
    </xf>
    <xf numFmtId="41" fontId="98" fillId="0" borderId="0" xfId="638" applyNumberFormat="1" applyFont="1" applyFill="1" applyBorder="1" applyAlignment="1">
      <alignment vertical="center"/>
      <protection/>
    </xf>
    <xf numFmtId="0" fontId="98" fillId="0" borderId="2" xfId="638" applyFont="1" applyFill="1" applyBorder="1" applyAlignment="1" quotePrefix="1">
      <alignment horizontal="center" vertical="center" shrinkToFit="1"/>
      <protection/>
    </xf>
    <xf numFmtId="0" fontId="120" fillId="0" borderId="21" xfId="638" applyFont="1" applyFill="1" applyBorder="1" applyAlignment="1" quotePrefix="1">
      <alignment horizontal="center" vertical="center"/>
      <protection/>
    </xf>
    <xf numFmtId="41" fontId="120" fillId="0" borderId="0" xfId="638" applyNumberFormat="1" applyFont="1" applyFill="1" applyBorder="1" applyAlignment="1">
      <alignment horizontal="right" vertical="center"/>
      <protection/>
    </xf>
    <xf numFmtId="0" fontId="120" fillId="0" borderId="2" xfId="638" applyFont="1" applyFill="1" applyBorder="1" applyAlignment="1" quotePrefix="1">
      <alignment horizontal="center" vertical="center"/>
      <protection/>
    </xf>
    <xf numFmtId="0" fontId="120" fillId="0" borderId="2" xfId="638" applyFont="1" applyFill="1" applyBorder="1" applyAlignment="1" quotePrefix="1">
      <alignment horizontal="center" vertical="center" shrinkToFit="1"/>
      <protection/>
    </xf>
    <xf numFmtId="49" fontId="98" fillId="0" borderId="21" xfId="0" applyNumberFormat="1" applyFont="1" applyFill="1" applyBorder="1" applyAlignment="1">
      <alignment horizontal="center" vertical="center"/>
    </xf>
    <xf numFmtId="0" fontId="120" fillId="0" borderId="21" xfId="639" applyFont="1" applyFill="1" applyBorder="1" applyAlignment="1" quotePrefix="1">
      <alignment horizontal="center" vertical="center"/>
      <protection/>
    </xf>
    <xf numFmtId="41" fontId="120" fillId="0" borderId="0" xfId="639" applyNumberFormat="1" applyFont="1" applyFill="1" applyBorder="1" applyAlignment="1">
      <alignment horizontal="right" vertical="center" shrinkToFit="1"/>
      <protection/>
    </xf>
    <xf numFmtId="203" fontId="120" fillId="0" borderId="0" xfId="639" applyNumberFormat="1" applyFont="1" applyFill="1" applyBorder="1" applyAlignment="1">
      <alignment horizontal="right" vertical="center" shrinkToFit="1"/>
      <protection/>
    </xf>
    <xf numFmtId="0" fontId="120" fillId="0" borderId="2" xfId="639" applyFont="1" applyFill="1" applyBorder="1" applyAlignment="1">
      <alignment horizontal="center" vertical="center"/>
      <protection/>
    </xf>
    <xf numFmtId="0" fontId="58" fillId="0" borderId="2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98" fillId="0" borderId="21" xfId="630" applyFont="1" applyFill="1" applyBorder="1" applyAlignment="1">
      <alignment horizontal="center" vertical="center" wrapText="1" shrinkToFit="1"/>
      <protection/>
    </xf>
    <xf numFmtId="1" fontId="120" fillId="0" borderId="21" xfId="634" applyNumberFormat="1" applyFont="1" applyFill="1" applyBorder="1" applyAlignment="1" quotePrefix="1">
      <alignment horizontal="center" vertical="center"/>
      <protection/>
    </xf>
    <xf numFmtId="1" fontId="120" fillId="0" borderId="2" xfId="634" applyNumberFormat="1" applyFont="1" applyFill="1" applyBorder="1" applyAlignment="1" quotePrefix="1">
      <alignment horizontal="center" vertical="center" shrinkToFit="1"/>
      <protection/>
    </xf>
    <xf numFmtId="41" fontId="98" fillId="0" borderId="0" xfId="455" applyFont="1" applyFill="1" applyBorder="1" applyAlignment="1">
      <alignment horizontal="center" vertical="center" wrapText="1"/>
    </xf>
    <xf numFmtId="41" fontId="98" fillId="0" borderId="2" xfId="455" applyFont="1" applyFill="1" applyBorder="1" applyAlignment="1">
      <alignment horizontal="center" vertical="center" wrapText="1"/>
    </xf>
    <xf numFmtId="0" fontId="98" fillId="0" borderId="31" xfId="575" applyFont="1" applyFill="1" applyBorder="1" applyAlignment="1">
      <alignment horizontal="center" vertical="center" shrinkToFit="1"/>
      <protection/>
    </xf>
    <xf numFmtId="41" fontId="98" fillId="0" borderId="13" xfId="0" applyNumberFormat="1" applyFont="1" applyFill="1" applyBorder="1" applyAlignment="1">
      <alignment horizontal="center" vertical="center"/>
    </xf>
    <xf numFmtId="41" fontId="120" fillId="0" borderId="18" xfId="0" applyNumberFormat="1" applyFont="1" applyFill="1" applyBorder="1" applyAlignment="1" applyProtection="1">
      <alignment horizontal="center" vertical="center"/>
      <protection locked="0"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0" fontId="98" fillId="0" borderId="30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/>
    </xf>
    <xf numFmtId="41" fontId="98" fillId="0" borderId="42" xfId="636" applyNumberFormat="1" applyFont="1" applyFill="1" applyBorder="1" applyAlignment="1" applyProtection="1" quotePrefix="1">
      <alignment horizontal="right" vertical="center"/>
      <protection locked="0"/>
    </xf>
    <xf numFmtId="41" fontId="98" fillId="0" borderId="42" xfId="636" applyNumberFormat="1" applyFont="1" applyFill="1" applyBorder="1" applyAlignment="1" applyProtection="1">
      <alignment horizontal="right" vertical="center"/>
      <protection locked="0"/>
    </xf>
    <xf numFmtId="0" fontId="98" fillId="0" borderId="30" xfId="636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3" fontId="99" fillId="0" borderId="38" xfId="633" applyNumberFormat="1" applyFont="1" applyFill="1" applyBorder="1" applyAlignment="1">
      <alignment horizontal="center" vertical="center" wrapText="1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1" fontId="98" fillId="0" borderId="0" xfId="632" applyNumberFormat="1" applyFont="1" applyFill="1" applyBorder="1" applyAlignment="1" applyProtection="1" quotePrefix="1">
      <alignment horizontal="right" vertical="center"/>
      <protection locked="0"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49" fontId="98" fillId="0" borderId="21" xfId="633" applyNumberFormat="1" applyFont="1" applyFill="1" applyBorder="1" applyAlignment="1">
      <alignment horizontal="center" vertical="center"/>
      <protection/>
    </xf>
    <xf numFmtId="3" fontId="7" fillId="0" borderId="0" xfId="633" applyNumberFormat="1" applyFont="1" applyFill="1" applyBorder="1" applyAlignment="1">
      <alignment horizontal="right" vertical="center"/>
      <protection/>
    </xf>
    <xf numFmtId="3" fontId="98" fillId="0" borderId="46" xfId="633" applyNumberFormat="1" applyFont="1" applyFill="1" applyBorder="1" applyAlignment="1">
      <alignment horizontal="centerContinuous" vertical="center"/>
      <protection/>
    </xf>
    <xf numFmtId="3" fontId="98" fillId="0" borderId="2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633" applyFont="1" applyFill="1" applyAlignment="1">
      <alignment horizontal="centerContinuous" vertical="center"/>
      <protection/>
    </xf>
    <xf numFmtId="3" fontId="77" fillId="0" borderId="0" xfId="633" applyNumberFormat="1" applyFont="1" applyFill="1" applyAlignment="1">
      <alignment horizontal="centerContinuous" vertical="center"/>
      <protection/>
    </xf>
    <xf numFmtId="3" fontId="60" fillId="0" borderId="0" xfId="633" applyNumberFormat="1" applyFont="1" applyFill="1" applyAlignment="1">
      <alignment horizontal="center" vertical="center"/>
      <protection/>
    </xf>
    <xf numFmtId="0" fontId="77" fillId="0" borderId="0" xfId="633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vertical="center"/>
      <protection/>
    </xf>
    <xf numFmtId="3" fontId="60" fillId="0" borderId="0" xfId="633" applyNumberFormat="1" applyFont="1" applyFill="1" applyBorder="1" applyAlignment="1">
      <alignment vertical="center"/>
      <protection/>
    </xf>
    <xf numFmtId="0" fontId="60" fillId="0" borderId="0" xfId="633" applyFont="1" applyFill="1" applyBorder="1" applyAlignment="1">
      <alignment horizontal="right" vertical="center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120" fillId="0" borderId="0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right" vertical="center" shrinkToFit="1"/>
      <protection/>
    </xf>
    <xf numFmtId="0" fontId="58" fillId="0" borderId="18" xfId="633" applyFont="1" applyFill="1" applyBorder="1" applyAlignment="1">
      <alignment vertical="center"/>
      <protection/>
    </xf>
    <xf numFmtId="3" fontId="58" fillId="0" borderId="19" xfId="633" applyNumberFormat="1" applyFont="1" applyFill="1" applyBorder="1" applyAlignment="1">
      <alignment horizontal="right" vertical="center"/>
      <protection/>
    </xf>
    <xf numFmtId="3" fontId="58" fillId="0" borderId="12" xfId="633" applyNumberFormat="1" applyFont="1" applyFill="1" applyBorder="1" applyAlignment="1">
      <alignment horizontal="right" vertical="center"/>
      <protection/>
    </xf>
    <xf numFmtId="41" fontId="58" fillId="0" borderId="12" xfId="633" applyNumberFormat="1" applyFont="1" applyFill="1" applyBorder="1" applyAlignment="1">
      <alignment horizontal="right" vertical="center"/>
      <protection/>
    </xf>
    <xf numFmtId="0" fontId="58" fillId="0" borderId="12" xfId="633" applyFont="1" applyFill="1" applyBorder="1" applyAlignment="1">
      <alignment vertical="center"/>
      <protection/>
    </xf>
    <xf numFmtId="0" fontId="58" fillId="0" borderId="0" xfId="633" applyFont="1" applyFill="1" applyBorder="1" applyAlignment="1">
      <alignment horizontal="center" vertical="center" shrinkToFit="1"/>
      <protection/>
    </xf>
    <xf numFmtId="41" fontId="120" fillId="0" borderId="0" xfId="633" applyNumberFormat="1" applyFont="1" applyFill="1" applyBorder="1" applyAlignment="1" applyProtection="1">
      <alignment vertical="center"/>
      <protection locked="0"/>
    </xf>
    <xf numFmtId="0" fontId="60" fillId="0" borderId="0" xfId="633" applyFont="1" applyFill="1" applyBorder="1" applyAlignment="1">
      <alignment horizontal="center" vertical="center"/>
      <protection/>
    </xf>
    <xf numFmtId="3" fontId="60" fillId="0" borderId="0" xfId="633" applyNumberFormat="1" applyFont="1" applyFill="1" applyBorder="1" applyAlignment="1">
      <alignment horizontal="center" vertical="center"/>
      <protection/>
    </xf>
    <xf numFmtId="41" fontId="7" fillId="0" borderId="0" xfId="633" applyNumberFormat="1" applyFont="1" applyFill="1" applyAlignment="1">
      <alignment horizontal="right" vertical="center"/>
      <protection/>
    </xf>
    <xf numFmtId="3" fontId="98" fillId="0" borderId="40" xfId="633" applyNumberFormat="1" applyFont="1" applyFill="1" applyBorder="1" applyAlignment="1">
      <alignment horizontal="centerContinuous" vertical="center"/>
      <protection/>
    </xf>
    <xf numFmtId="0" fontId="60" fillId="0" borderId="0" xfId="633" applyFont="1" applyFill="1" applyBorder="1" applyAlignment="1">
      <alignment horizontal="centerContinuous" vertical="center"/>
      <protection/>
    </xf>
    <xf numFmtId="0" fontId="9" fillId="0" borderId="22" xfId="633" applyFont="1" applyFill="1" applyBorder="1" applyAlignment="1">
      <alignment vertical="center"/>
      <protection/>
    </xf>
    <xf numFmtId="0" fontId="58" fillId="0" borderId="31" xfId="633" applyFont="1" applyFill="1" applyBorder="1" applyAlignment="1">
      <alignment vertical="center"/>
      <protection/>
    </xf>
    <xf numFmtId="0" fontId="99" fillId="0" borderId="32" xfId="633" applyFont="1" applyFill="1" applyBorder="1" applyAlignment="1">
      <alignment horizontal="center" vertical="center"/>
      <protection/>
    </xf>
    <xf numFmtId="0" fontId="60" fillId="0" borderId="0" xfId="575" applyFont="1" applyFill="1" applyBorder="1" applyAlignment="1">
      <alignment vertical="center"/>
      <protection/>
    </xf>
    <xf numFmtId="0" fontId="60" fillId="0" borderId="0" xfId="575" applyFont="1" applyFill="1" applyBorder="1" applyAlignment="1">
      <alignment horizontal="right" vertical="center"/>
      <protection/>
    </xf>
    <xf numFmtId="0" fontId="7" fillId="0" borderId="0" xfId="575" applyFont="1" applyFill="1" applyBorder="1" applyAlignment="1">
      <alignment horizontal="right" vertical="center"/>
      <protection/>
    </xf>
    <xf numFmtId="3" fontId="7" fillId="0" borderId="0" xfId="575" applyNumberFormat="1" applyFont="1" applyFill="1" applyBorder="1" applyAlignment="1">
      <alignment horizontal="left" vertical="center"/>
      <protection/>
    </xf>
    <xf numFmtId="0" fontId="7" fillId="0" borderId="22" xfId="575" applyFont="1" applyFill="1" applyBorder="1" applyAlignment="1">
      <alignment horizontal="right" vertical="center"/>
      <protection/>
    </xf>
    <xf numFmtId="0" fontId="7" fillId="0" borderId="0" xfId="575" applyFont="1" applyFill="1" applyAlignment="1">
      <alignment horizontal="right" vertical="center"/>
      <protection/>
    </xf>
    <xf numFmtId="1" fontId="102" fillId="0" borderId="28" xfId="634" applyNumberFormat="1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Continuous" vertical="center" wrapText="1" shrinkToFit="1"/>
      <protection/>
    </xf>
    <xf numFmtId="0" fontId="98" fillId="0" borderId="32" xfId="0" applyFont="1" applyFill="1" applyBorder="1" applyAlignment="1">
      <alignment horizontal="center" vertical="center" wrapText="1"/>
    </xf>
    <xf numFmtId="3" fontId="98" fillId="0" borderId="31" xfId="633" applyNumberFormat="1" applyFont="1" applyFill="1" applyBorder="1" applyAlignment="1">
      <alignment vertical="center" wrapText="1"/>
      <protection/>
    </xf>
    <xf numFmtId="0" fontId="98" fillId="0" borderId="6" xfId="0" applyFont="1" applyFill="1" applyBorder="1" applyAlignment="1">
      <alignment horizontal="center" vertical="center" wrapText="1"/>
    </xf>
    <xf numFmtId="0" fontId="98" fillId="0" borderId="37" xfId="0" applyFont="1" applyFill="1" applyBorder="1" applyAlignment="1">
      <alignment horizontal="center" vertical="center" wrapText="1"/>
    </xf>
    <xf numFmtId="0" fontId="98" fillId="0" borderId="33" xfId="633" applyFont="1" applyFill="1" applyBorder="1" applyAlignment="1">
      <alignment horizontal="centerContinuous" vertical="center"/>
      <protection/>
    </xf>
    <xf numFmtId="41" fontId="120" fillId="0" borderId="0" xfId="633" applyNumberFormat="1" applyFont="1" applyFill="1" applyBorder="1" applyAlignment="1" applyProtection="1">
      <alignment horizontal="center" vertical="center"/>
      <protection locked="0"/>
    </xf>
    <xf numFmtId="0" fontId="120" fillId="0" borderId="2" xfId="633" applyFont="1" applyFill="1" applyBorder="1" applyAlignment="1" quotePrefix="1">
      <alignment horizontal="center" vertical="center"/>
      <protection/>
    </xf>
    <xf numFmtId="0" fontId="59" fillId="0" borderId="0" xfId="633" applyNumberFormat="1" applyFont="1" applyFill="1" applyBorder="1" applyAlignment="1">
      <alignment vertical="center"/>
      <protection/>
    </xf>
    <xf numFmtId="3" fontId="99" fillId="0" borderId="2" xfId="633" applyNumberFormat="1" applyFont="1" applyFill="1" applyBorder="1" applyAlignment="1">
      <alignment horizontal="centerContinuous" vertical="center"/>
      <protection/>
    </xf>
    <xf numFmtId="3" fontId="99" fillId="0" borderId="31" xfId="633" applyNumberFormat="1" applyFont="1" applyFill="1" applyBorder="1" applyAlignment="1">
      <alignment horizontal="centerContinuous" vertical="center"/>
      <protection/>
    </xf>
    <xf numFmtId="0" fontId="60" fillId="0" borderId="0" xfId="636" applyFont="1" applyFill="1" applyBorder="1" applyAlignment="1">
      <alignment horizontal="center" vertical="center"/>
      <protection/>
    </xf>
    <xf numFmtId="0" fontId="60" fillId="0" borderId="0" xfId="636" applyFont="1" applyFill="1" applyBorder="1" applyAlignment="1">
      <alignment horizontal="centerContinuous" vertical="center"/>
      <protection/>
    </xf>
    <xf numFmtId="0" fontId="60" fillId="0" borderId="0" xfId="630" applyFont="1" applyFill="1" applyBorder="1" applyAlignment="1">
      <alignment horizontal="center" vertical="center" shrinkToFit="1"/>
      <protection/>
    </xf>
    <xf numFmtId="0" fontId="60" fillId="0" borderId="0" xfId="630" applyFont="1" applyFill="1" applyBorder="1">
      <alignment/>
      <protection/>
    </xf>
    <xf numFmtId="0" fontId="60" fillId="0" borderId="0" xfId="630" applyFont="1" applyFill="1" applyBorder="1" applyAlignment="1">
      <alignment horizontal="right"/>
      <protection/>
    </xf>
    <xf numFmtId="0" fontId="60" fillId="0" borderId="0" xfId="630" applyFont="1" applyFill="1">
      <alignment/>
      <protection/>
    </xf>
    <xf numFmtId="0" fontId="120" fillId="0" borderId="31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wrapText="1" shrinkToFit="1"/>
      <protection/>
    </xf>
    <xf numFmtId="0" fontId="7" fillId="0" borderId="19" xfId="630" applyFont="1" applyFill="1" applyBorder="1">
      <alignment/>
      <protection/>
    </xf>
    <xf numFmtId="0" fontId="60" fillId="0" borderId="12" xfId="630" applyFont="1" applyFill="1" applyBorder="1" applyAlignment="1">
      <alignment vertical="center"/>
      <protection/>
    </xf>
    <xf numFmtId="0" fontId="60" fillId="0" borderId="12" xfId="630" applyFont="1" applyFill="1" applyBorder="1" applyAlignment="1">
      <alignment horizontal="center" vertical="center"/>
      <protection/>
    </xf>
    <xf numFmtId="0" fontId="60" fillId="0" borderId="12" xfId="630" applyFont="1" applyFill="1" applyBorder="1" applyAlignment="1">
      <alignment horizontal="right" vertical="center"/>
      <protection/>
    </xf>
    <xf numFmtId="0" fontId="60" fillId="0" borderId="0" xfId="630" applyFont="1" applyFill="1" applyBorder="1" applyAlignment="1">
      <alignment vertical="center"/>
      <protection/>
    </xf>
    <xf numFmtId="0" fontId="7" fillId="0" borderId="0" xfId="593" applyFont="1" applyFill="1" applyBorder="1" applyAlignment="1">
      <alignment horizontal="right" vertical="center"/>
      <protection/>
    </xf>
    <xf numFmtId="0" fontId="60" fillId="0" borderId="0" xfId="593" applyFont="1" applyFill="1" applyBorder="1" applyAlignment="1">
      <alignment vertical="center"/>
      <protection/>
    </xf>
    <xf numFmtId="0" fontId="60" fillId="0" borderId="0" xfId="593" applyFont="1" applyFill="1" applyBorder="1" applyAlignment="1">
      <alignment horizontal="right" vertical="center"/>
      <protection/>
    </xf>
    <xf numFmtId="0" fontId="7" fillId="0" borderId="0" xfId="593" applyFont="1" applyFill="1" applyAlignment="1">
      <alignment horizontal="right" vertical="center"/>
      <protection/>
    </xf>
    <xf numFmtId="0" fontId="7" fillId="0" borderId="0" xfId="593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vertical="center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59" fillId="0" borderId="0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vertical="center"/>
      <protection/>
    </xf>
    <xf numFmtId="0" fontId="60" fillId="0" borderId="12" xfId="634" applyFont="1" applyFill="1" applyBorder="1" applyAlignment="1">
      <alignment horizontal="right" vertical="center"/>
      <protection/>
    </xf>
    <xf numFmtId="0" fontId="58" fillId="0" borderId="46" xfId="634" applyFont="1" applyFill="1" applyBorder="1" applyAlignment="1">
      <alignment horizontal="centerContinuous" vertical="center" wrapText="1"/>
      <protection/>
    </xf>
    <xf numFmtId="0" fontId="58" fillId="0" borderId="46" xfId="634" applyFont="1" applyFill="1" applyBorder="1" applyAlignment="1">
      <alignment horizontal="centerContinuous" vertical="center"/>
      <protection/>
    </xf>
    <xf numFmtId="0" fontId="58" fillId="0" borderId="10" xfId="634" applyFont="1" applyFill="1" applyBorder="1" applyAlignment="1">
      <alignment horizontal="centerContinuous" vertical="center" wrapText="1"/>
      <protection/>
    </xf>
    <xf numFmtId="0" fontId="58" fillId="0" borderId="10" xfId="634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0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98" fillId="0" borderId="10" xfId="636" applyFont="1" applyFill="1" applyBorder="1" applyAlignment="1">
      <alignment horizontal="center" vertical="center" wrapText="1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vertical="center"/>
      <protection/>
    </xf>
    <xf numFmtId="0" fontId="98" fillId="0" borderId="39" xfId="636" applyFont="1" applyFill="1" applyBorder="1" applyAlignment="1">
      <alignment vertical="center"/>
      <protection/>
    </xf>
    <xf numFmtId="0" fontId="7" fillId="0" borderId="0" xfId="0" applyFont="1" applyFill="1" applyAlignment="1">
      <alignment/>
    </xf>
    <xf numFmtId="0" fontId="7" fillId="0" borderId="0" xfId="594" applyFont="1" applyFill="1" applyAlignment="1">
      <alignment vertical="center"/>
      <protection/>
    </xf>
    <xf numFmtId="0" fontId="60" fillId="0" borderId="0" xfId="594" applyFont="1" applyFill="1">
      <alignment/>
      <protection/>
    </xf>
    <xf numFmtId="0" fontId="60" fillId="0" borderId="0" xfId="594" applyFont="1" applyFill="1" applyAlignment="1">
      <alignment horizontal="right"/>
      <protection/>
    </xf>
    <xf numFmtId="0" fontId="7" fillId="0" borderId="0" xfId="629" applyFont="1" applyFill="1" applyBorder="1" applyAlignment="1">
      <alignment horizontal="right" vertical="center"/>
      <protection/>
    </xf>
    <xf numFmtId="0" fontId="60" fillId="0" borderId="0" xfId="629" applyFont="1" applyFill="1" applyBorder="1" applyAlignment="1">
      <alignment horizontal="left" vertical="center"/>
      <protection/>
    </xf>
    <xf numFmtId="0" fontId="60" fillId="0" borderId="0" xfId="629" applyFont="1" applyFill="1" applyBorder="1" applyAlignment="1">
      <alignment vertical="center"/>
      <protection/>
    </xf>
    <xf numFmtId="0" fontId="58" fillId="0" borderId="0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wrapTex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41" fontId="98" fillId="0" borderId="0" xfId="629" applyNumberFormat="1" applyFont="1" applyFill="1" applyBorder="1" applyAlignment="1">
      <alignment horizontal="center" vertical="center" wrapText="1"/>
      <protection/>
    </xf>
    <xf numFmtId="41" fontId="98" fillId="0" borderId="0" xfId="629" applyNumberFormat="1" applyFont="1" applyFill="1" applyBorder="1" applyAlignment="1" applyProtection="1">
      <alignment horizontal="right" vertical="center"/>
      <protection locked="0"/>
    </xf>
    <xf numFmtId="0" fontId="98" fillId="0" borderId="2" xfId="629" applyFont="1" applyFill="1" applyBorder="1" applyAlignment="1">
      <alignment horizontal="center" vertical="center" shrinkToFit="1"/>
      <protection/>
    </xf>
    <xf numFmtId="0" fontId="120" fillId="0" borderId="21" xfId="629" applyFont="1" applyFill="1" applyBorder="1" applyAlignment="1" quotePrefix="1">
      <alignment horizontal="center" vertical="center"/>
      <protection/>
    </xf>
    <xf numFmtId="41" fontId="120" fillId="0" borderId="0" xfId="629" applyNumberFormat="1" applyFont="1" applyFill="1" applyBorder="1" applyAlignment="1">
      <alignment horizontal="center" vertical="center" wrapText="1"/>
      <protection/>
    </xf>
    <xf numFmtId="41" fontId="120" fillId="0" borderId="0" xfId="629" applyNumberFormat="1" applyFont="1" applyFill="1" applyBorder="1" applyAlignment="1" applyProtection="1">
      <alignment horizontal="right" vertical="center"/>
      <protection locked="0"/>
    </xf>
    <xf numFmtId="0" fontId="120" fillId="0" borderId="2" xfId="629" applyFont="1" applyFill="1" applyBorder="1" applyAlignment="1" quotePrefix="1">
      <alignment horizontal="center" vertical="center"/>
      <protection/>
    </xf>
    <xf numFmtId="0" fontId="59" fillId="0" borderId="0" xfId="629" applyFont="1" applyFill="1" applyBorder="1" applyAlignment="1">
      <alignment vertical="center"/>
      <protection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3" fontId="98" fillId="0" borderId="27" xfId="633" applyNumberFormat="1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1" fontId="102" fillId="0" borderId="40" xfId="634" applyNumberFormat="1" applyFont="1" applyFill="1" applyBorder="1" applyAlignment="1">
      <alignment horizontal="centerContinuous" vertical="center" wrapText="1"/>
      <protection/>
    </xf>
    <xf numFmtId="0" fontId="7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top"/>
      <protection/>
    </xf>
    <xf numFmtId="1" fontId="60" fillId="0" borderId="0" xfId="634" applyNumberFormat="1" applyFont="1" applyFill="1" applyBorder="1" applyAlignment="1">
      <alignment horizontal="center" vertical="top"/>
      <protection/>
    </xf>
    <xf numFmtId="0" fontId="60" fillId="0" borderId="0" xfId="0" applyFont="1" applyAlignment="1">
      <alignment/>
    </xf>
    <xf numFmtId="1" fontId="60" fillId="0" borderId="0" xfId="634" applyNumberFormat="1" applyFont="1" applyFill="1" applyBorder="1" applyAlignment="1">
      <alignment horizontal="left" vertical="center"/>
      <protection/>
    </xf>
    <xf numFmtId="0" fontId="60" fillId="0" borderId="0" xfId="634" applyFont="1" applyFill="1" applyBorder="1" applyAlignment="1">
      <alignment horizontal="center" vertical="center"/>
      <protection/>
    </xf>
    <xf numFmtId="3" fontId="60" fillId="0" borderId="0" xfId="634" applyNumberFormat="1" applyFont="1" applyFill="1" applyBorder="1" applyAlignment="1">
      <alignment horizontal="center" vertical="center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0" xfId="593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98" fillId="0" borderId="31" xfId="0" applyFont="1" applyFill="1" applyBorder="1" applyAlignment="1">
      <alignment horizontal="center" vertical="center"/>
    </xf>
    <xf numFmtId="0" fontId="98" fillId="0" borderId="21" xfId="0" applyFont="1" applyFill="1" applyBorder="1" applyAlignment="1" quotePrefix="1">
      <alignment horizontal="center" vertical="center"/>
    </xf>
    <xf numFmtId="0" fontId="98" fillId="0" borderId="2" xfId="0" applyFont="1" applyFill="1" applyBorder="1" applyAlignment="1" quotePrefix="1">
      <alignment horizontal="center" vertical="center"/>
    </xf>
    <xf numFmtId="0" fontId="108" fillId="0" borderId="0" xfId="633" applyFont="1" applyFill="1" applyAlignment="1">
      <alignment vertical="center"/>
      <protection/>
    </xf>
    <xf numFmtId="3" fontId="108" fillId="0" borderId="0" xfId="0" applyNumberFormat="1" applyFont="1" applyFill="1" applyAlignment="1">
      <alignment vertical="center"/>
    </xf>
    <xf numFmtId="0" fontId="108" fillId="0" borderId="0" xfId="0" applyFont="1" applyFill="1" applyAlignment="1">
      <alignment vertical="center"/>
    </xf>
    <xf numFmtId="0" fontId="108" fillId="0" borderId="0" xfId="0" applyFont="1" applyFill="1" applyBorder="1" applyAlignment="1">
      <alignment vertical="center"/>
    </xf>
    <xf numFmtId="0" fontId="108" fillId="0" borderId="0" xfId="0" applyFont="1" applyFill="1" applyAlignment="1">
      <alignment horizontal="right" vertical="center"/>
    </xf>
    <xf numFmtId="3" fontId="108" fillId="0" borderId="0" xfId="0" applyNumberFormat="1" applyFont="1" applyFill="1" applyBorder="1" applyAlignment="1">
      <alignment vertical="center"/>
    </xf>
    <xf numFmtId="3" fontId="108" fillId="0" borderId="0" xfId="633" applyNumberFormat="1" applyFont="1" applyFill="1" applyAlignment="1">
      <alignment vertical="center"/>
      <protection/>
    </xf>
    <xf numFmtId="0" fontId="108" fillId="0" borderId="0" xfId="633" applyFont="1" applyFill="1" applyAlignment="1">
      <alignment horizontal="right" vertical="center"/>
      <protection/>
    </xf>
    <xf numFmtId="0" fontId="108" fillId="0" borderId="0" xfId="633" applyFont="1" applyFill="1" applyBorder="1" applyAlignment="1">
      <alignment vertical="center"/>
      <protection/>
    </xf>
    <xf numFmtId="0" fontId="98" fillId="0" borderId="21" xfId="633" applyFont="1" applyFill="1" applyBorder="1" applyAlignment="1" quotePrefix="1">
      <alignment horizontal="center" vertical="center"/>
      <protection/>
    </xf>
    <xf numFmtId="0" fontId="98" fillId="0" borderId="2" xfId="633" applyFont="1" applyFill="1" applyBorder="1" applyAlignment="1" quotePrefix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 shrinkToFit="1"/>
      <protection/>
    </xf>
    <xf numFmtId="3" fontId="108" fillId="0" borderId="0" xfId="633" applyNumberFormat="1" applyFont="1" applyFill="1" applyAlignment="1">
      <alignment horizontal="center" vertical="center"/>
      <protection/>
    </xf>
    <xf numFmtId="0" fontId="108" fillId="0" borderId="0" xfId="633" applyFont="1" applyFill="1" applyAlignment="1">
      <alignment horizontal="center" vertical="center"/>
      <protection/>
    </xf>
    <xf numFmtId="0" fontId="108" fillId="0" borderId="0" xfId="633" applyFont="1" applyFill="1" applyBorder="1" applyAlignment="1">
      <alignment horizontal="center" vertical="center"/>
      <protection/>
    </xf>
    <xf numFmtId="0" fontId="98" fillId="0" borderId="21" xfId="633" applyNumberFormat="1" applyFont="1" applyFill="1" applyBorder="1" applyAlignment="1" quotePrefix="1">
      <alignment horizontal="center" vertical="center"/>
      <protection/>
    </xf>
    <xf numFmtId="0" fontId="98" fillId="0" borderId="2" xfId="633" applyNumberFormat="1" applyFont="1" applyFill="1" applyBorder="1" applyAlignment="1" quotePrefix="1">
      <alignment horizontal="centerContinuous" vertical="center" shrinkToFit="1"/>
      <protection/>
    </xf>
    <xf numFmtId="41" fontId="98" fillId="0" borderId="0" xfId="633" applyNumberFormat="1" applyFont="1" applyFill="1" applyBorder="1" applyAlignment="1">
      <alignment horizontal="center" vertical="center"/>
      <protection/>
    </xf>
    <xf numFmtId="0" fontId="98" fillId="0" borderId="0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1" xfId="633" applyNumberFormat="1" applyFont="1" applyFill="1" applyBorder="1" applyAlignment="1" applyProtection="1" quotePrefix="1">
      <alignment horizontal="center" vertical="center"/>
      <protection locked="0"/>
    </xf>
    <xf numFmtId="0" fontId="98" fillId="0" borderId="2" xfId="633" applyNumberFormat="1" applyFont="1" applyFill="1" applyBorder="1" applyAlignment="1" quotePrefix="1">
      <alignment horizontal="center" vertical="center" shrinkToFit="1"/>
      <protection/>
    </xf>
    <xf numFmtId="0" fontId="108" fillId="0" borderId="0" xfId="633" applyFont="1" applyFill="1" applyAlignment="1">
      <alignment horizontal="centerContinuous" vertical="center"/>
      <protection/>
    </xf>
    <xf numFmtId="0" fontId="109" fillId="0" borderId="0" xfId="575" applyFont="1" applyFill="1" applyAlignment="1">
      <alignment vertical="center"/>
      <protection/>
    </xf>
    <xf numFmtId="0" fontId="109" fillId="0" borderId="0" xfId="575" applyFont="1" applyFill="1" applyBorder="1" applyAlignment="1">
      <alignment vertical="center"/>
      <protection/>
    </xf>
    <xf numFmtId="0" fontId="109" fillId="0" borderId="0" xfId="575" applyFont="1" applyFill="1" applyAlignment="1">
      <alignment horizontal="right" vertical="center"/>
      <protection/>
    </xf>
    <xf numFmtId="3" fontId="55" fillId="0" borderId="0" xfId="633" applyNumberFormat="1" applyFont="1" applyFill="1" applyAlignment="1">
      <alignment horizontal="centerContinuous" vertical="center" wrapText="1"/>
      <protection/>
    </xf>
    <xf numFmtId="3" fontId="55" fillId="0" borderId="0" xfId="633" applyNumberFormat="1" applyFont="1" applyFill="1" applyBorder="1" applyAlignment="1">
      <alignment horizontal="centerContinuous" vertical="center"/>
      <protection/>
    </xf>
    <xf numFmtId="0" fontId="55" fillId="0" borderId="0" xfId="633" applyFont="1" applyFill="1" applyBorder="1" applyAlignment="1">
      <alignment horizontal="centerContinuous" vertical="center"/>
      <protection/>
    </xf>
    <xf numFmtId="41" fontId="58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2" xfId="633" applyNumberFormat="1" applyFont="1" applyFill="1" applyBorder="1" applyAlignment="1">
      <alignment horizontal="right" vertical="center"/>
      <protection/>
    </xf>
    <xf numFmtId="3" fontId="98" fillId="0" borderId="22" xfId="633" applyNumberFormat="1" applyFont="1" applyFill="1" applyBorder="1" applyAlignment="1">
      <alignment vertical="center"/>
      <protection/>
    </xf>
    <xf numFmtId="0" fontId="98" fillId="0" borderId="37" xfId="633" applyFont="1" applyFill="1" applyBorder="1" applyAlignment="1">
      <alignment horizontal="center" vertical="center"/>
      <protection/>
    </xf>
    <xf numFmtId="0" fontId="98" fillId="0" borderId="10" xfId="633" applyFont="1" applyFill="1" applyBorder="1" applyAlignment="1">
      <alignment horizontal="centerContinuous" vertical="center"/>
      <protection/>
    </xf>
    <xf numFmtId="3" fontId="98" fillId="0" borderId="2" xfId="633" applyNumberFormat="1" applyFont="1" applyFill="1" applyBorder="1" applyAlignment="1">
      <alignment horizontal="centerContinuous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21" xfId="633" applyNumberFormat="1" applyFont="1" applyFill="1" applyBorder="1" applyAlignment="1">
      <alignment horizontal="centerContinuous" vertical="center"/>
      <protection/>
    </xf>
    <xf numFmtId="3" fontId="98" fillId="0" borderId="21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0" fontId="109" fillId="0" borderId="0" xfId="633" applyFont="1" applyFill="1" applyAlignment="1">
      <alignment vertical="center"/>
      <protection/>
    </xf>
    <xf numFmtId="3" fontId="109" fillId="0" borderId="0" xfId="633" applyNumberFormat="1" applyFont="1" applyFill="1" applyAlignment="1">
      <alignment vertical="center"/>
      <protection/>
    </xf>
    <xf numFmtId="0" fontId="109" fillId="0" borderId="0" xfId="633" applyFont="1" applyFill="1" applyBorder="1" applyAlignment="1">
      <alignment vertical="center"/>
      <protection/>
    </xf>
    <xf numFmtId="0" fontId="109" fillId="0" borderId="0" xfId="633" applyFont="1" applyFill="1" applyAlignment="1">
      <alignment horizontal="right" vertical="center"/>
      <protection/>
    </xf>
    <xf numFmtId="3" fontId="109" fillId="0" borderId="0" xfId="633" applyNumberFormat="1" applyFont="1" applyFill="1" applyBorder="1" applyAlignment="1">
      <alignment vertical="center"/>
      <protection/>
    </xf>
    <xf numFmtId="3" fontId="108" fillId="0" borderId="0" xfId="633" applyNumberFormat="1" applyFont="1" applyFill="1" applyBorder="1" applyAlignment="1">
      <alignment horizontal="center" vertical="center"/>
      <protection/>
    </xf>
    <xf numFmtId="41" fontId="98" fillId="0" borderId="0" xfId="633" applyNumberFormat="1" applyFont="1" applyFill="1" applyBorder="1" applyAlignment="1" applyProtection="1">
      <alignment horizontal="center" vertical="center"/>
      <protection locked="0"/>
    </xf>
    <xf numFmtId="0" fontId="98" fillId="0" borderId="2" xfId="633" applyFont="1" applyFill="1" applyBorder="1" applyAlignment="1" quotePrefix="1">
      <alignment horizontal="center" vertical="center"/>
      <protection/>
    </xf>
    <xf numFmtId="41" fontId="98" fillId="0" borderId="0" xfId="636" applyNumberFormat="1" applyFont="1" applyFill="1" applyBorder="1" applyAlignment="1">
      <alignment horizontal="center" vertical="center" shrinkToFit="1"/>
      <protection/>
    </xf>
    <xf numFmtId="0" fontId="98" fillId="0" borderId="2" xfId="636" applyNumberFormat="1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Alignment="1">
      <alignment vertical="center"/>
      <protection/>
    </xf>
    <xf numFmtId="0" fontId="108" fillId="0" borderId="0" xfId="636" applyFont="1" applyFill="1" applyBorder="1" applyAlignment="1">
      <alignment vertical="center"/>
      <protection/>
    </xf>
    <xf numFmtId="0" fontId="108" fillId="0" borderId="0" xfId="636" applyFont="1" applyFill="1" applyBorder="1" applyAlignment="1">
      <alignment horizontal="center" vertical="center"/>
      <protection/>
    </xf>
    <xf numFmtId="0" fontId="108" fillId="0" borderId="0" xfId="636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 shrinkToFit="1"/>
      <protection/>
    </xf>
    <xf numFmtId="41" fontId="98" fillId="0" borderId="2" xfId="452" applyFont="1" applyFill="1" applyBorder="1" applyAlignment="1" quotePrefix="1">
      <alignment horizontal="right" vertical="center"/>
    </xf>
    <xf numFmtId="41" fontId="98" fillId="0" borderId="0" xfId="452" applyFont="1" applyFill="1" applyBorder="1" applyAlignment="1" quotePrefix="1">
      <alignment horizontal="right" vertical="center"/>
    </xf>
    <xf numFmtId="41" fontId="98" fillId="0" borderId="21" xfId="452" applyFont="1" applyFill="1" applyBorder="1" applyAlignment="1" quotePrefix="1">
      <alignment horizontal="right" vertical="center"/>
    </xf>
    <xf numFmtId="0" fontId="98" fillId="0" borderId="0" xfId="0" applyFont="1" applyFill="1" applyBorder="1" applyAlignment="1" quotePrefix="1">
      <alignment horizontal="center" vertical="center"/>
    </xf>
    <xf numFmtId="0" fontId="58" fillId="0" borderId="0" xfId="630" applyFont="1" applyFill="1">
      <alignment/>
      <protection/>
    </xf>
    <xf numFmtId="0" fontId="59" fillId="0" borderId="0" xfId="630" applyFont="1" applyFill="1">
      <alignment/>
      <protection/>
    </xf>
    <xf numFmtId="0" fontId="108" fillId="0" borderId="0" xfId="630" applyFont="1" applyFill="1" applyAlignment="1">
      <alignment vertical="center"/>
      <protection/>
    </xf>
    <xf numFmtId="0" fontId="108" fillId="0" borderId="0" xfId="630" applyFont="1" applyFill="1">
      <alignment/>
      <protection/>
    </xf>
    <xf numFmtId="41" fontId="98" fillId="0" borderId="2" xfId="0" applyNumberFormat="1" applyFont="1" applyFill="1" applyBorder="1" applyAlignment="1" applyProtection="1">
      <alignment vertical="center"/>
      <protection locked="0"/>
    </xf>
    <xf numFmtId="0" fontId="98" fillId="0" borderId="32" xfId="630" applyFont="1" applyFill="1" applyBorder="1" applyAlignment="1" quotePrefix="1">
      <alignment horizontal="center" vertical="center" shrinkToFit="1"/>
      <protection/>
    </xf>
    <xf numFmtId="0" fontId="98" fillId="0" borderId="31" xfId="630" applyFont="1" applyFill="1" applyBorder="1" applyAlignment="1" quotePrefix="1">
      <alignment horizontal="center" vertical="center" shrinkToFit="1"/>
      <protection/>
    </xf>
    <xf numFmtId="0" fontId="108" fillId="0" borderId="0" xfId="630" applyFont="1" applyFill="1" applyAlignment="1">
      <alignment horizontal="left" vertical="center"/>
      <protection/>
    </xf>
    <xf numFmtId="0" fontId="108" fillId="0" borderId="0" xfId="630" applyFont="1" applyFill="1" applyAlignment="1">
      <alignment horizontal="center" vertical="center"/>
      <protection/>
    </xf>
    <xf numFmtId="0" fontId="108" fillId="0" borderId="0" xfId="630" applyFont="1" applyFill="1" applyBorder="1" applyAlignment="1">
      <alignment vertical="center"/>
      <protection/>
    </xf>
    <xf numFmtId="0" fontId="108" fillId="0" borderId="0" xfId="630" applyFont="1" applyFill="1" applyAlignment="1">
      <alignment horizontal="right" vertical="center"/>
      <protection/>
    </xf>
    <xf numFmtId="0" fontId="98" fillId="0" borderId="21" xfId="630" applyFont="1" applyFill="1" applyBorder="1" applyAlignment="1" quotePrefix="1">
      <alignment horizontal="center" vertical="center"/>
      <protection/>
    </xf>
    <xf numFmtId="176" fontId="98" fillId="0" borderId="0" xfId="575" applyNumberFormat="1" applyFont="1" applyFill="1" applyAlignment="1" applyProtection="1">
      <alignment horizontal="right" vertical="center"/>
      <protection locked="0"/>
    </xf>
    <xf numFmtId="176" fontId="98" fillId="0" borderId="0" xfId="575" applyNumberFormat="1" applyFont="1" applyFill="1" applyAlignment="1" applyProtection="1">
      <alignment horizontal="center" vertical="center"/>
      <protection locked="0"/>
    </xf>
    <xf numFmtId="0" fontId="98" fillId="0" borderId="2" xfId="630" applyFont="1" applyFill="1" applyBorder="1" applyAlignment="1" quotePrefix="1">
      <alignment horizontal="center" vertical="center" shrinkToFit="1"/>
      <protection/>
    </xf>
    <xf numFmtId="0" fontId="98" fillId="0" borderId="0" xfId="593" applyFont="1" applyFill="1" applyBorder="1" applyAlignment="1" quotePrefix="1">
      <alignment horizontal="center" vertical="center" shrinkToFit="1"/>
      <protection/>
    </xf>
    <xf numFmtId="41" fontId="98" fillId="0" borderId="2" xfId="593" applyNumberFormat="1" applyFont="1" applyFill="1" applyBorder="1" applyAlignment="1" quotePrefix="1">
      <alignment horizontal="center" vertical="center" shrinkToFit="1"/>
      <protection/>
    </xf>
    <xf numFmtId="0" fontId="98" fillId="0" borderId="2" xfId="593" applyFont="1" applyFill="1" applyBorder="1" applyAlignment="1" quotePrefix="1">
      <alignment horizontal="center" vertical="center" shrinkToFit="1"/>
      <protection/>
    </xf>
    <xf numFmtId="0" fontId="98" fillId="0" borderId="21" xfId="593" applyFont="1" applyFill="1" applyBorder="1" applyAlignment="1" quotePrefix="1">
      <alignment horizontal="center" vertical="center" shrinkToFit="1"/>
      <protection/>
    </xf>
    <xf numFmtId="184" fontId="7" fillId="0" borderId="0" xfId="630" applyNumberFormat="1" applyFont="1" applyFill="1" applyBorder="1" applyAlignment="1">
      <alignment vertical="center"/>
      <protection/>
    </xf>
    <xf numFmtId="0" fontId="55" fillId="0" borderId="0" xfId="630" applyFont="1" applyFill="1" applyBorder="1" applyAlignment="1">
      <alignment horizontal="centerContinuous" vertical="center"/>
      <protection/>
    </xf>
    <xf numFmtId="0" fontId="55" fillId="0" borderId="0" xfId="630" applyFont="1" applyFill="1" applyAlignment="1">
      <alignment horizontal="centerContinuous" vertical="center"/>
      <protection/>
    </xf>
    <xf numFmtId="0" fontId="57" fillId="0" borderId="0" xfId="630" applyFont="1" applyFill="1" applyBorder="1" applyAlignment="1">
      <alignment horizontal="centerContinuous" vertical="center"/>
      <protection/>
    </xf>
    <xf numFmtId="184" fontId="7" fillId="0" borderId="0" xfId="630" applyNumberFormat="1" applyFont="1" applyFill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Continuous" vertical="center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58" fillId="0" borderId="0" xfId="630" applyFont="1" applyFill="1" applyBorder="1" applyAlignment="1">
      <alignment horizontal="center" vertical="center"/>
      <protection/>
    </xf>
    <xf numFmtId="0" fontId="98" fillId="0" borderId="38" xfId="630" applyFont="1" applyFill="1" applyBorder="1" applyAlignment="1">
      <alignment horizontal="centerContinuous" vertical="center"/>
      <protection/>
    </xf>
    <xf numFmtId="0" fontId="98" fillId="0" borderId="32" xfId="630" applyFont="1" applyFill="1" applyBorder="1" applyAlignment="1">
      <alignment horizontal="center" vertical="center"/>
      <protection/>
    </xf>
    <xf numFmtId="0" fontId="99" fillId="0" borderId="38" xfId="630" applyFont="1" applyFill="1" applyBorder="1" applyAlignment="1">
      <alignment horizontal="centerContinuous" vertical="center"/>
      <protection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Continuous" vertical="center" shrinkToFit="1"/>
      <protection/>
    </xf>
    <xf numFmtId="0" fontId="98" fillId="0" borderId="31" xfId="630" applyFont="1" applyFill="1" applyBorder="1" applyAlignment="1">
      <alignment horizontal="center" vertical="center"/>
      <protection/>
    </xf>
    <xf numFmtId="184" fontId="98" fillId="0" borderId="31" xfId="630" applyNumberFormat="1" applyFont="1" applyFill="1" applyBorder="1" applyAlignment="1">
      <alignment horizontal="center" vertical="center"/>
      <protection/>
    </xf>
    <xf numFmtId="0" fontId="102" fillId="0" borderId="31" xfId="630" applyFont="1" applyFill="1" applyBorder="1" applyAlignment="1">
      <alignment horizontal="center" vertical="center"/>
      <protection/>
    </xf>
    <xf numFmtId="0" fontId="103" fillId="0" borderId="31" xfId="567" applyNumberFormat="1" applyFont="1" applyBorder="1" applyAlignment="1">
      <alignment horizontal="center" vertical="center" wrapText="1"/>
      <protection/>
    </xf>
    <xf numFmtId="0" fontId="121" fillId="0" borderId="31" xfId="593" applyFont="1" applyFill="1" applyBorder="1" applyAlignment="1">
      <alignment horizontal="center"/>
      <protection/>
    </xf>
    <xf numFmtId="0" fontId="122" fillId="0" borderId="32" xfId="593" applyFont="1" applyFill="1" applyBorder="1" applyAlignment="1">
      <alignment horizontal="center"/>
      <protection/>
    </xf>
    <xf numFmtId="0" fontId="101" fillId="0" borderId="2" xfId="630" applyFont="1" applyFill="1" applyBorder="1" applyAlignment="1">
      <alignment horizontal="centerContinuous" vertical="center"/>
      <protection/>
    </xf>
    <xf numFmtId="0" fontId="103" fillId="0" borderId="21" xfId="567" applyNumberFormat="1" applyFont="1" applyBorder="1" applyAlignment="1">
      <alignment vertical="center"/>
      <protection/>
    </xf>
    <xf numFmtId="0" fontId="102" fillId="0" borderId="31" xfId="567" applyNumberFormat="1" applyFont="1" applyBorder="1" applyAlignment="1">
      <alignment horizontal="center" vertical="center" wrapText="1"/>
      <protection/>
    </xf>
    <xf numFmtId="0" fontId="122" fillId="0" borderId="31" xfId="593" applyFont="1" applyFill="1" applyBorder="1" applyAlignment="1">
      <alignment horizontal="center"/>
      <protection/>
    </xf>
    <xf numFmtId="0" fontId="121" fillId="0" borderId="2" xfId="593" applyFont="1" applyFill="1" applyBorder="1" applyAlignment="1">
      <alignment horizontal="center"/>
      <protection/>
    </xf>
    <xf numFmtId="0" fontId="101" fillId="0" borderId="31" xfId="630" applyFont="1" applyFill="1" applyBorder="1" applyAlignment="1">
      <alignment horizontal="centerContinuous" vertical="center"/>
      <protection/>
    </xf>
    <xf numFmtId="0" fontId="102" fillId="0" borderId="31" xfId="575" applyNumberFormat="1" applyFont="1" applyBorder="1" applyAlignment="1">
      <alignment horizontal="center" vertical="center" wrapText="1"/>
      <protection/>
    </xf>
    <xf numFmtId="0" fontId="101" fillId="0" borderId="31" xfId="630" applyFont="1" applyFill="1" applyBorder="1" applyAlignment="1">
      <alignment horizontal="center" vertical="center" shrinkToFit="1"/>
      <protection/>
    </xf>
    <xf numFmtId="0" fontId="102" fillId="0" borderId="31" xfId="630" applyFont="1" applyFill="1" applyBorder="1" applyAlignment="1">
      <alignment horizontal="center" vertical="center" shrinkToFit="1"/>
      <protection/>
    </xf>
    <xf numFmtId="0" fontId="101" fillId="0" borderId="0" xfId="630" applyFont="1" applyFill="1" applyBorder="1" applyAlignment="1">
      <alignment horizontal="center" vertical="center" shrinkToFit="1"/>
      <protection/>
    </xf>
    <xf numFmtId="184" fontId="123" fillId="0" borderId="31" xfId="630" applyNumberFormat="1" applyFont="1" applyFill="1" applyBorder="1" applyAlignment="1">
      <alignment horizontal="center" vertical="center" shrinkToFit="1"/>
      <protection/>
    </xf>
    <xf numFmtId="0" fontId="101" fillId="0" borderId="2" xfId="630" applyFont="1" applyFill="1" applyBorder="1" applyAlignment="1">
      <alignment horizontal="center" vertical="center"/>
      <protection/>
    </xf>
    <xf numFmtId="0" fontId="101" fillId="0" borderId="31" xfId="630" applyFont="1" applyFill="1" applyBorder="1" applyAlignment="1">
      <alignment horizontal="center" vertical="center"/>
      <protection/>
    </xf>
    <xf numFmtId="0" fontId="124" fillId="0" borderId="0" xfId="630" applyFont="1" applyFill="1" applyBorder="1" applyAlignment="1">
      <alignment horizontal="center" vertical="center" shrinkToFit="1"/>
      <protection/>
    </xf>
    <xf numFmtId="0" fontId="101" fillId="0" borderId="31" xfId="567" applyNumberFormat="1" applyFont="1" applyBorder="1" applyAlignment="1">
      <alignment horizontal="center" vertical="center" wrapText="1"/>
      <protection/>
    </xf>
    <xf numFmtId="0" fontId="121" fillId="0" borderId="33" xfId="593" applyFont="1" applyFill="1" applyBorder="1" applyAlignment="1">
      <alignment horizontal="center"/>
      <protection/>
    </xf>
    <xf numFmtId="0" fontId="121" fillId="0" borderId="30" xfId="593" applyFont="1" applyFill="1" applyBorder="1" applyAlignment="1">
      <alignment horizontal="center"/>
      <protection/>
    </xf>
    <xf numFmtId="0" fontId="98" fillId="0" borderId="33" xfId="630" applyFont="1" applyFill="1" applyBorder="1" applyAlignment="1">
      <alignment horizontal="centerContinuous" vertical="center" shrinkToFit="1"/>
      <protection/>
    </xf>
    <xf numFmtId="0" fontId="98" fillId="0" borderId="33" xfId="630" applyFont="1" applyFill="1" applyBorder="1" applyAlignment="1">
      <alignment horizontal="center" vertical="center"/>
      <protection/>
    </xf>
    <xf numFmtId="0" fontId="102" fillId="0" borderId="33" xfId="575" applyNumberFormat="1" applyFont="1" applyBorder="1" applyAlignment="1">
      <alignment horizontal="center" vertical="center"/>
      <protection/>
    </xf>
    <xf numFmtId="0" fontId="101" fillId="0" borderId="33" xfId="630" applyFont="1" applyFill="1" applyBorder="1" applyAlignment="1">
      <alignment horizontal="center" vertical="center"/>
      <protection/>
    </xf>
    <xf numFmtId="0" fontId="102" fillId="0" borderId="33" xfId="630" applyFont="1" applyFill="1" applyBorder="1" applyAlignment="1">
      <alignment horizontal="center" vertical="center" shrinkToFit="1"/>
      <protection/>
    </xf>
    <xf numFmtId="0" fontId="124" fillId="0" borderId="29" xfId="630" applyFont="1" applyFill="1" applyBorder="1" applyAlignment="1">
      <alignment horizontal="center" vertical="center" shrinkToFit="1"/>
      <protection/>
    </xf>
    <xf numFmtId="184" fontId="123" fillId="0" borderId="33" xfId="630" applyNumberFormat="1" applyFont="1" applyFill="1" applyBorder="1" applyAlignment="1">
      <alignment horizontal="center" vertical="center" shrinkToFit="1"/>
      <protection/>
    </xf>
    <xf numFmtId="0" fontId="101" fillId="0" borderId="33" xfId="630" applyFont="1" applyFill="1" applyBorder="1" applyAlignment="1">
      <alignment horizontal="center" vertical="center" shrinkToFit="1"/>
      <protection/>
    </xf>
    <xf numFmtId="0" fontId="101" fillId="0" borderId="33" xfId="567" applyNumberFormat="1" applyFont="1" applyBorder="1" applyAlignment="1">
      <alignment horizontal="center" vertical="center" wrapText="1"/>
      <protection/>
    </xf>
    <xf numFmtId="49" fontId="98" fillId="0" borderId="21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Alignment="1">
      <alignment horizontal="right" vertical="center"/>
      <protection/>
    </xf>
    <xf numFmtId="41" fontId="98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98" fillId="0" borderId="0" xfId="630" applyNumberFormat="1" applyFont="1" applyFill="1" applyBorder="1" applyAlignment="1" applyProtection="1">
      <alignment horizontal="right" vertical="center"/>
      <protection locked="0"/>
    </xf>
    <xf numFmtId="0" fontId="98" fillId="0" borderId="2" xfId="630" applyNumberFormat="1" applyFont="1" applyFill="1" applyBorder="1" applyAlignment="1">
      <alignment horizontal="center" vertical="center"/>
      <protection/>
    </xf>
    <xf numFmtId="41" fontId="98" fillId="0" borderId="0" xfId="630" applyNumberFormat="1" applyFont="1" applyFill="1" applyBorder="1" applyAlignment="1">
      <alignment horizontal="right" vertical="center"/>
      <protection/>
    </xf>
    <xf numFmtId="41" fontId="98" fillId="0" borderId="0" xfId="630" applyNumberFormat="1" applyFont="1" applyFill="1" applyBorder="1" applyAlignment="1" quotePrefix="1">
      <alignment horizontal="right" vertical="center"/>
      <protection/>
    </xf>
    <xf numFmtId="41" fontId="98" fillId="0" borderId="0" xfId="630" applyNumberFormat="1" applyFont="1" applyFill="1" applyBorder="1" applyAlignment="1">
      <alignment horizontal="right" vertical="center" indent="1"/>
      <protection/>
    </xf>
    <xf numFmtId="49" fontId="120" fillId="0" borderId="21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Alignment="1">
      <alignment horizontal="right" vertical="center"/>
      <protection/>
    </xf>
    <xf numFmtId="41" fontId="120" fillId="0" borderId="0" xfId="630" applyNumberFormat="1" applyFont="1" applyFill="1" applyBorder="1" applyAlignment="1" applyProtection="1" quotePrefix="1">
      <alignment horizontal="right" vertical="center"/>
      <protection locked="0"/>
    </xf>
    <xf numFmtId="41" fontId="120" fillId="0" borderId="0" xfId="630" applyNumberFormat="1" applyFont="1" applyFill="1" applyBorder="1" applyAlignment="1" applyProtection="1">
      <alignment horizontal="right" vertical="center"/>
      <protection locked="0"/>
    </xf>
    <xf numFmtId="0" fontId="120" fillId="0" borderId="2" xfId="630" applyNumberFormat="1" applyFont="1" applyFill="1" applyBorder="1" applyAlignment="1">
      <alignment horizontal="center" vertical="center"/>
      <protection/>
    </xf>
    <xf numFmtId="41" fontId="120" fillId="0" borderId="0" xfId="630" applyNumberFormat="1" applyFont="1" applyFill="1" applyBorder="1" applyAlignment="1">
      <alignment horizontal="right" vertical="center"/>
      <protection/>
    </xf>
    <xf numFmtId="41" fontId="120" fillId="0" borderId="0" xfId="630" applyNumberFormat="1" applyFont="1" applyFill="1" applyBorder="1" applyAlignment="1" quotePrefix="1">
      <alignment horizontal="right" vertical="center"/>
      <protection/>
    </xf>
    <xf numFmtId="41" fontId="120" fillId="0" borderId="0" xfId="630" applyNumberFormat="1" applyFont="1" applyFill="1" applyBorder="1" applyAlignment="1">
      <alignment horizontal="right" vertical="center" indent="1"/>
      <protection/>
    </xf>
    <xf numFmtId="0" fontId="59" fillId="0" borderId="0" xfId="630" applyFont="1" applyFill="1" applyBorder="1" applyAlignment="1">
      <alignment vertical="center"/>
      <protection/>
    </xf>
    <xf numFmtId="0" fontId="7" fillId="0" borderId="18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right" vertical="center"/>
      <protection/>
    </xf>
    <xf numFmtId="3" fontId="7" fillId="0" borderId="12" xfId="630" applyNumberFormat="1" applyFont="1" applyFill="1" applyBorder="1" applyAlignment="1">
      <alignment horizontal="centerContinuous" vertical="center"/>
      <protection/>
    </xf>
    <xf numFmtId="3" fontId="7" fillId="0" borderId="19" xfId="630" applyNumberFormat="1" applyFont="1" applyFill="1" applyBorder="1" applyAlignment="1">
      <alignment horizontal="right" vertical="center"/>
      <protection/>
    </xf>
    <xf numFmtId="0" fontId="7" fillId="0" borderId="12" xfId="630" applyNumberFormat="1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horizontal="center" vertical="center"/>
      <protection/>
    </xf>
    <xf numFmtId="41" fontId="7" fillId="0" borderId="12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horizontal="centerContinuous" vertical="center"/>
      <protection/>
    </xf>
    <xf numFmtId="0" fontId="7" fillId="0" borderId="0" xfId="630" applyNumberFormat="1" applyFont="1" applyFill="1" applyBorder="1" applyAlignment="1">
      <alignment horizontal="right" vertical="center"/>
      <protection/>
    </xf>
    <xf numFmtId="184" fontId="7" fillId="0" borderId="0" xfId="630" applyNumberFormat="1" applyFont="1" applyFill="1" applyBorder="1" applyAlignment="1">
      <alignment horizontal="right" vertical="center"/>
      <protection/>
    </xf>
    <xf numFmtId="0" fontId="9" fillId="0" borderId="0" xfId="630" applyNumberFormat="1" applyFont="1" applyFill="1" applyBorder="1" applyAlignment="1">
      <alignment horizontal="right" vertical="center"/>
      <protection/>
    </xf>
    <xf numFmtId="184" fontId="9" fillId="0" borderId="0" xfId="630" applyNumberFormat="1" applyFont="1" applyFill="1" applyBorder="1" applyAlignment="1">
      <alignment horizontal="right" vertical="center"/>
      <protection/>
    </xf>
    <xf numFmtId="0" fontId="78" fillId="0" borderId="0" xfId="630" applyFont="1" applyFill="1" applyBorder="1" applyAlignment="1">
      <alignment horizontal="centerContinuous" vertical="center"/>
      <protection/>
    </xf>
    <xf numFmtId="0" fontId="9" fillId="0" borderId="0" xfId="630" applyNumberFormat="1" applyFont="1" applyFill="1" applyBorder="1" applyAlignment="1">
      <alignment vertical="center"/>
      <protection/>
    </xf>
    <xf numFmtId="184" fontId="9" fillId="0" borderId="0" xfId="630" applyNumberFormat="1" applyFont="1" applyFill="1" applyBorder="1" applyAlignment="1">
      <alignment vertical="center"/>
      <protection/>
    </xf>
    <xf numFmtId="0" fontId="60" fillId="0" borderId="0" xfId="630" applyFont="1" applyFill="1" applyBorder="1" applyAlignment="1">
      <alignment horizontal="right" vertical="center"/>
      <protection/>
    </xf>
    <xf numFmtId="184" fontId="60" fillId="0" borderId="0" xfId="630" applyNumberFormat="1" applyFont="1" applyFill="1" applyBorder="1" applyAlignment="1">
      <alignment vertical="center"/>
      <protection/>
    </xf>
    <xf numFmtId="184" fontId="108" fillId="0" borderId="0" xfId="630" applyNumberFormat="1" applyFont="1" applyFill="1" applyBorder="1" applyAlignment="1">
      <alignment vertical="center"/>
      <protection/>
    </xf>
    <xf numFmtId="49" fontId="7" fillId="0" borderId="21" xfId="630" applyNumberFormat="1" applyFont="1" applyFill="1" applyBorder="1" applyAlignment="1">
      <alignment horizontal="center" vertical="center"/>
      <protection/>
    </xf>
    <xf numFmtId="41" fontId="7" fillId="0" borderId="0" xfId="630" applyNumberFormat="1" applyFont="1" applyFill="1" applyBorder="1" applyAlignment="1" applyProtection="1">
      <alignment horizontal="right" vertical="center"/>
      <protection locked="0"/>
    </xf>
    <xf numFmtId="41" fontId="7" fillId="0" borderId="0" xfId="630" applyNumberFormat="1" applyFont="1" applyFill="1" applyBorder="1" applyAlignment="1">
      <alignment horizontal="right" vertical="center"/>
      <protection/>
    </xf>
    <xf numFmtId="3" fontId="7" fillId="0" borderId="2" xfId="630" applyNumberFormat="1" applyFont="1" applyFill="1" applyBorder="1" applyAlignment="1">
      <alignment horizontal="right" vertical="center" shrinkToFit="1"/>
      <protection/>
    </xf>
    <xf numFmtId="0" fontId="9" fillId="0" borderId="18" xfId="630" applyFont="1" applyFill="1" applyBorder="1" applyAlignment="1">
      <alignment vertical="center"/>
      <protection/>
    </xf>
    <xf numFmtId="3" fontId="57" fillId="0" borderId="12" xfId="630" applyNumberFormat="1" applyFont="1" applyFill="1" applyBorder="1" applyAlignment="1">
      <alignment horizontal="right" vertical="center"/>
      <protection/>
    </xf>
    <xf numFmtId="41" fontId="7" fillId="0" borderId="12" xfId="630" applyNumberFormat="1" applyFont="1" applyFill="1" applyBorder="1" applyAlignment="1" applyProtection="1">
      <alignment horizontal="right" vertical="center"/>
      <protection locked="0"/>
    </xf>
    <xf numFmtId="0" fontId="76" fillId="0" borderId="0" xfId="630" applyFont="1" applyFill="1" applyBorder="1" applyAlignment="1">
      <alignment vertical="center"/>
      <protection/>
    </xf>
    <xf numFmtId="3" fontId="57" fillId="0" borderId="0" xfId="630" applyNumberFormat="1" applyFont="1" applyFill="1" applyBorder="1" applyAlignment="1">
      <alignment horizontal="right" vertical="center"/>
      <protection/>
    </xf>
    <xf numFmtId="0" fontId="75" fillId="0" borderId="0" xfId="630" applyFont="1" applyFill="1" applyBorder="1" applyAlignment="1">
      <alignment vertical="center"/>
      <protection/>
    </xf>
    <xf numFmtId="0" fontId="9" fillId="0" borderId="12" xfId="630" applyFont="1" applyFill="1" applyBorder="1" applyAlignment="1">
      <alignment vertical="center"/>
      <protection/>
    </xf>
    <xf numFmtId="3" fontId="9" fillId="0" borderId="19" xfId="630" applyNumberFormat="1" applyFont="1" applyFill="1" applyBorder="1" applyAlignment="1">
      <alignment horizontal="right" vertical="center"/>
      <protection/>
    </xf>
    <xf numFmtId="3" fontId="9" fillId="0" borderId="12" xfId="630" applyNumberFormat="1" applyFont="1" applyFill="1" applyBorder="1" applyAlignment="1">
      <alignment horizontal="right" vertical="center"/>
      <protection/>
    </xf>
    <xf numFmtId="0" fontId="9" fillId="0" borderId="12" xfId="630" applyFont="1" applyFill="1" applyBorder="1" applyAlignment="1">
      <alignment horizontal="right" vertical="center"/>
      <protection/>
    </xf>
    <xf numFmtId="0" fontId="7" fillId="0" borderId="12" xfId="630" applyFont="1" applyFill="1" applyBorder="1" applyAlignment="1">
      <alignment vertical="center"/>
      <protection/>
    </xf>
    <xf numFmtId="3" fontId="7" fillId="0" borderId="12" xfId="630" applyNumberFormat="1" applyFont="1" applyFill="1" applyBorder="1" applyAlignment="1">
      <alignment vertical="center"/>
      <protection/>
    </xf>
    <xf numFmtId="3" fontId="6" fillId="0" borderId="19" xfId="630" applyNumberFormat="1" applyFont="1" applyFill="1" applyBorder="1" applyAlignment="1">
      <alignment horizontal="right" vertical="center"/>
      <protection/>
    </xf>
    <xf numFmtId="3" fontId="7" fillId="0" borderId="0" xfId="630" applyNumberFormat="1" applyFont="1" applyFill="1" applyBorder="1" applyAlignment="1">
      <alignment vertical="center"/>
      <protection/>
    </xf>
    <xf numFmtId="0" fontId="98" fillId="0" borderId="46" xfId="630" applyFont="1" applyFill="1" applyBorder="1" applyAlignment="1">
      <alignment horizontal="centerContinuous" vertical="center"/>
      <protection/>
    </xf>
    <xf numFmtId="0" fontId="98" fillId="0" borderId="6" xfId="630" applyFont="1" applyFill="1" applyBorder="1" applyAlignment="1">
      <alignment horizontal="centerContinuous" vertical="center"/>
      <protection/>
    </xf>
    <xf numFmtId="0" fontId="98" fillId="0" borderId="21" xfId="630" applyFont="1" applyFill="1" applyBorder="1" applyAlignment="1">
      <alignment horizontal="centerContinuous" vertical="center"/>
      <protection/>
    </xf>
    <xf numFmtId="0" fontId="98" fillId="0" borderId="31" xfId="630" applyFont="1" applyFill="1" applyBorder="1" applyAlignment="1">
      <alignment horizontal="center" vertical="center" wrapText="1"/>
      <protection/>
    </xf>
    <xf numFmtId="0" fontId="108" fillId="0" borderId="0" xfId="634" applyFont="1" applyFill="1" applyAlignment="1">
      <alignment vertical="center"/>
      <protection/>
    </xf>
    <xf numFmtId="0" fontId="108" fillId="0" borderId="0" xfId="634" applyFont="1" applyFill="1" applyAlignment="1">
      <alignment horizontal="right" vertical="center"/>
      <protection/>
    </xf>
    <xf numFmtId="0" fontId="108" fillId="0" borderId="0" xfId="634" applyFont="1" applyFill="1" applyBorder="1" applyAlignment="1">
      <alignment vertical="center"/>
      <protection/>
    </xf>
    <xf numFmtId="0" fontId="108" fillId="0" borderId="0" xfId="634" applyFont="1" applyFill="1" applyBorder="1" applyAlignment="1">
      <alignment horizontal="right" vertical="center"/>
      <protection/>
    </xf>
    <xf numFmtId="0" fontId="98" fillId="0" borderId="21" xfId="634" applyNumberFormat="1" applyFont="1" applyFill="1" applyBorder="1" applyAlignment="1">
      <alignment horizontal="center" vertical="center"/>
      <protection/>
    </xf>
    <xf numFmtId="41" fontId="98" fillId="0" borderId="0" xfId="634" applyNumberFormat="1" applyFont="1" applyFill="1" applyBorder="1" applyAlignment="1">
      <alignment horizontal="center" vertical="center" shrinkToFit="1"/>
      <protection/>
    </xf>
    <xf numFmtId="0" fontId="98" fillId="0" borderId="2" xfId="634" applyNumberFormat="1" applyFont="1" applyFill="1" applyBorder="1" applyAlignment="1">
      <alignment horizontal="center" vertical="center"/>
      <protection/>
    </xf>
    <xf numFmtId="0" fontId="58" fillId="0" borderId="21" xfId="634" applyFont="1" applyFill="1" applyBorder="1" applyAlignment="1" quotePrefix="1">
      <alignment horizontal="center" vertical="center"/>
      <protection/>
    </xf>
    <xf numFmtId="0" fontId="58" fillId="0" borderId="2" xfId="634" applyFont="1" applyFill="1" applyBorder="1" applyAlignment="1" quotePrefix="1">
      <alignment horizontal="center" vertical="center" shrinkToFit="1"/>
      <protection/>
    </xf>
    <xf numFmtId="0" fontId="108" fillId="0" borderId="0" xfId="636" applyFont="1" applyFill="1" applyBorder="1" applyAlignment="1">
      <alignment horizontal="left" vertical="center"/>
      <protection/>
    </xf>
    <xf numFmtId="41" fontId="98" fillId="0" borderId="2" xfId="636" applyNumberFormat="1" applyFont="1" applyFill="1" applyBorder="1" applyAlignment="1">
      <alignment vertical="center"/>
      <protection/>
    </xf>
    <xf numFmtId="41" fontId="98" fillId="0" borderId="21" xfId="636" applyNumberFormat="1" applyFont="1" applyFill="1" applyBorder="1" applyAlignment="1">
      <alignment vertical="center"/>
      <protection/>
    </xf>
    <xf numFmtId="3" fontId="108" fillId="0" borderId="0" xfId="637" applyNumberFormat="1" applyFont="1" applyFill="1" applyAlignment="1">
      <alignment vertical="center"/>
      <protection/>
    </xf>
    <xf numFmtId="0" fontId="108" fillId="0" borderId="0" xfId="637" applyFont="1" applyFill="1" applyAlignment="1">
      <alignment horizontal="right" vertical="center"/>
      <protection/>
    </xf>
    <xf numFmtId="0" fontId="108" fillId="0" borderId="0" xfId="637" applyFont="1" applyFill="1" applyBorder="1" applyAlignment="1">
      <alignment vertical="center"/>
      <protection/>
    </xf>
    <xf numFmtId="0" fontId="108" fillId="0" borderId="0" xfId="593" applyFont="1" applyFill="1" applyAlignment="1">
      <alignment vertical="center"/>
      <protection/>
    </xf>
    <xf numFmtId="0" fontId="108" fillId="0" borderId="0" xfId="593" applyFont="1" applyFill="1" applyAlignment="1">
      <alignment horizontal="right" vertical="center"/>
      <protection/>
    </xf>
    <xf numFmtId="0" fontId="108" fillId="0" borderId="0" xfId="593" applyFont="1" applyFill="1">
      <alignment/>
      <protection/>
    </xf>
    <xf numFmtId="0" fontId="60" fillId="0" borderId="0" xfId="593" applyFont="1" applyFill="1">
      <alignment/>
      <protection/>
    </xf>
    <xf numFmtId="49" fontId="58" fillId="0" borderId="0" xfId="593" applyNumberFormat="1" applyFont="1" applyFill="1" applyBorder="1" applyAlignment="1">
      <alignment horizontal="center" vertical="center"/>
      <protection/>
    </xf>
    <xf numFmtId="41" fontId="58" fillId="0" borderId="0" xfId="593" applyNumberFormat="1" applyFont="1" applyFill="1" applyBorder="1" applyAlignment="1">
      <alignment horizontal="right" vertical="center"/>
      <protection/>
    </xf>
    <xf numFmtId="41" fontId="58" fillId="0" borderId="0" xfId="593" applyNumberFormat="1" applyFont="1" applyFill="1" applyBorder="1" applyAlignment="1">
      <alignment horizontal="center" vertical="center"/>
      <protection/>
    </xf>
    <xf numFmtId="0" fontId="98" fillId="0" borderId="29" xfId="593" applyFont="1" applyFill="1" applyBorder="1" applyAlignment="1" quotePrefix="1">
      <alignment horizontal="center" vertical="center" shrinkToFit="1"/>
      <protection/>
    </xf>
    <xf numFmtId="0" fontId="111" fillId="0" borderId="0" xfId="629" applyFont="1" applyFill="1" applyAlignment="1">
      <alignment vertical="center"/>
      <protection/>
    </xf>
    <xf numFmtId="0" fontId="111" fillId="0" borderId="0" xfId="629" applyFont="1" applyFill="1" applyBorder="1" applyAlignment="1">
      <alignment vertical="center"/>
      <protection/>
    </xf>
    <xf numFmtId="0" fontId="111" fillId="0" borderId="0" xfId="629" applyFont="1" applyFill="1" applyAlignment="1">
      <alignment horizontal="right" vertical="center"/>
      <protection/>
    </xf>
    <xf numFmtId="49" fontId="98" fillId="0" borderId="0" xfId="593" applyNumberFormat="1" applyFont="1" applyFill="1" applyBorder="1" applyAlignment="1">
      <alignment horizontal="left" vertical="center"/>
      <protection/>
    </xf>
    <xf numFmtId="1" fontId="108" fillId="0" borderId="0" xfId="634" applyNumberFormat="1" applyFont="1" applyFill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vertical="center"/>
      <protection/>
    </xf>
    <xf numFmtId="0" fontId="108" fillId="0" borderId="0" xfId="0" applyFont="1" applyAlignment="1">
      <alignment/>
    </xf>
    <xf numFmtId="41" fontId="98" fillId="0" borderId="2" xfId="634" applyNumberFormat="1" applyFont="1" applyFill="1" applyBorder="1" applyAlignment="1" applyProtection="1">
      <alignment horizontal="right" vertical="center"/>
      <protection locked="0"/>
    </xf>
    <xf numFmtId="183" fontId="98" fillId="0" borderId="0" xfId="0" applyNumberFormat="1" applyFont="1" applyFill="1" applyBorder="1" applyAlignment="1" applyProtection="1">
      <alignment horizontal="right" vertical="center"/>
      <protection locked="0"/>
    </xf>
    <xf numFmtId="1" fontId="98" fillId="0" borderId="2" xfId="634" applyNumberFormat="1" applyFont="1" applyFill="1" applyBorder="1" applyAlignment="1" quotePrefix="1">
      <alignment horizontal="center" vertical="center"/>
      <protection/>
    </xf>
    <xf numFmtId="1" fontId="98" fillId="0" borderId="21" xfId="634" applyNumberFormat="1" applyFont="1" applyFill="1" applyBorder="1" applyAlignment="1">
      <alignment horizontal="center" vertical="center"/>
      <protection/>
    </xf>
    <xf numFmtId="1" fontId="98" fillId="0" borderId="2" xfId="634" applyNumberFormat="1" applyFont="1" applyFill="1" applyBorder="1" applyAlignment="1">
      <alignment horizontal="center" vertical="center"/>
      <protection/>
    </xf>
    <xf numFmtId="0" fontId="108" fillId="0" borderId="0" xfId="634" applyFont="1" applyFill="1" applyAlignment="1">
      <alignment horizontal="center" vertical="center"/>
      <protection/>
    </xf>
    <xf numFmtId="3" fontId="108" fillId="0" borderId="0" xfId="634" applyNumberFormat="1" applyFont="1" applyFill="1" applyAlignment="1">
      <alignment horizontal="center" vertical="center"/>
      <protection/>
    </xf>
    <xf numFmtId="3" fontId="60" fillId="0" borderId="0" xfId="636" applyNumberFormat="1" applyFont="1" applyFill="1" applyBorder="1" applyAlignment="1">
      <alignment horizontal="right" vertical="center"/>
      <protection/>
    </xf>
    <xf numFmtId="41" fontId="60" fillId="0" borderId="0" xfId="636" applyNumberFormat="1" applyFont="1" applyFill="1" applyBorder="1" applyAlignment="1">
      <alignment vertical="center"/>
      <protection/>
    </xf>
    <xf numFmtId="0" fontId="60" fillId="0" borderId="0" xfId="634" applyFont="1" applyFill="1" applyAlignment="1">
      <alignment vertical="center"/>
      <protection/>
    </xf>
    <xf numFmtId="41" fontId="98" fillId="0" borderId="0" xfId="634" applyNumberFormat="1" applyFont="1" applyFill="1" applyBorder="1" applyAlignment="1">
      <alignment vertical="center"/>
      <protection/>
    </xf>
    <xf numFmtId="41" fontId="120" fillId="0" borderId="12" xfId="634" applyNumberFormat="1" applyFont="1" applyFill="1" applyBorder="1" applyAlignment="1">
      <alignment vertical="center"/>
      <protection/>
    </xf>
    <xf numFmtId="0" fontId="60" fillId="0" borderId="0" xfId="0" applyFont="1" applyFill="1" applyAlignment="1">
      <alignment/>
    </xf>
    <xf numFmtId="3" fontId="108" fillId="0" borderId="0" xfId="636" applyNumberFormat="1" applyFont="1" applyFill="1" applyAlignment="1">
      <alignment vertical="center"/>
      <protection/>
    </xf>
    <xf numFmtId="3" fontId="60" fillId="0" borderId="0" xfId="636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vertical="center"/>
      <protection/>
    </xf>
    <xf numFmtId="1" fontId="60" fillId="0" borderId="0" xfId="634" applyNumberFormat="1" applyFont="1" applyFill="1" applyBorder="1" applyAlignment="1">
      <alignment horizontal="center" vertical="center"/>
      <protection/>
    </xf>
    <xf numFmtId="1" fontId="108" fillId="0" borderId="0" xfId="634" applyNumberFormat="1" applyFont="1" applyFill="1" applyBorder="1" applyAlignment="1">
      <alignment horizontal="center" vertical="center"/>
      <protection/>
    </xf>
    <xf numFmtId="1" fontId="60" fillId="0" borderId="0" xfId="634" applyNumberFormat="1" applyFont="1" applyFill="1" applyBorder="1" applyAlignment="1">
      <alignment horizontal="right" vertical="center"/>
      <protection/>
    </xf>
    <xf numFmtId="41" fontId="9" fillId="0" borderId="12" xfId="634" applyNumberFormat="1" applyFont="1" applyFill="1" applyBorder="1" applyAlignment="1">
      <alignment vertical="center"/>
      <protection/>
    </xf>
    <xf numFmtId="1" fontId="7" fillId="0" borderId="19" xfId="634" applyNumberFormat="1" applyFont="1" applyFill="1" applyBorder="1" applyAlignment="1">
      <alignment horizontal="right" vertical="center" shrinkToFit="1"/>
      <protection/>
    </xf>
    <xf numFmtId="41" fontId="9" fillId="0" borderId="12" xfId="634" applyNumberFormat="1" applyFont="1" applyFill="1" applyBorder="1" applyAlignment="1">
      <alignment horizontal="center" vertical="center"/>
      <protection/>
    </xf>
    <xf numFmtId="1" fontId="9" fillId="0" borderId="12" xfId="634" applyNumberFormat="1" applyFont="1" applyFill="1" applyBorder="1" applyAlignment="1">
      <alignment vertical="center"/>
      <protection/>
    </xf>
    <xf numFmtId="3" fontId="108" fillId="0" borderId="0" xfId="638" applyNumberFormat="1" applyFont="1" applyFill="1" applyAlignment="1">
      <alignment vertical="center"/>
      <protection/>
    </xf>
    <xf numFmtId="0" fontId="108" fillId="0" borderId="0" xfId="638" applyFont="1" applyFill="1" applyAlignment="1">
      <alignment horizontal="right" vertical="center"/>
      <protection/>
    </xf>
    <xf numFmtId="3" fontId="125" fillId="0" borderId="0" xfId="638" applyNumberFormat="1" applyFont="1" applyFill="1" applyAlignment="1">
      <alignment vertical="center"/>
      <protection/>
    </xf>
    <xf numFmtId="0" fontId="108" fillId="0" borderId="0" xfId="638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vertical="center"/>
      <protection/>
    </xf>
    <xf numFmtId="3" fontId="60" fillId="0" borderId="0" xfId="638" applyNumberFormat="1" applyFont="1" applyFill="1" applyBorder="1" applyAlignment="1">
      <alignment vertical="center"/>
      <protection/>
    </xf>
    <xf numFmtId="0" fontId="60" fillId="0" borderId="0" xfId="638" applyFont="1" applyFill="1" applyBorder="1" applyAlignment="1">
      <alignment horizontal="right" vertical="center"/>
      <protection/>
    </xf>
    <xf numFmtId="3" fontId="126" fillId="0" borderId="0" xfId="638" applyNumberFormat="1" applyFont="1" applyFill="1" applyBorder="1" applyAlignment="1">
      <alignment vertical="center"/>
      <protection/>
    </xf>
    <xf numFmtId="3" fontId="108" fillId="0" borderId="0" xfId="636" applyNumberFormat="1" applyFont="1" applyFill="1" applyBorder="1" applyAlignment="1">
      <alignment horizontal="left" vertical="center"/>
      <protection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7" fillId="0" borderId="19" xfId="636" applyNumberFormat="1" applyFont="1" applyFill="1" applyBorder="1" applyAlignment="1">
      <alignment vertical="center"/>
      <protection/>
    </xf>
    <xf numFmtId="0" fontId="7" fillId="0" borderId="19" xfId="636" applyFont="1" applyFill="1" applyBorder="1" applyAlignment="1">
      <alignment horizontal="right" vertical="center"/>
      <protection/>
    </xf>
    <xf numFmtId="3" fontId="60" fillId="0" borderId="0" xfId="636" applyNumberFormat="1" applyFont="1" applyFill="1" applyBorder="1" applyAlignment="1">
      <alignment horizontal="left" vertical="center"/>
      <protection/>
    </xf>
    <xf numFmtId="0" fontId="60" fillId="0" borderId="0" xfId="637" applyFont="1" applyFill="1" applyBorder="1" applyAlignment="1">
      <alignment vertical="center"/>
      <protection/>
    </xf>
    <xf numFmtId="3" fontId="60" fillId="0" borderId="0" xfId="637" applyNumberFormat="1" applyFont="1" applyFill="1" applyBorder="1" applyAlignment="1">
      <alignment vertical="center"/>
      <protection/>
    </xf>
    <xf numFmtId="0" fontId="60" fillId="0" borderId="0" xfId="637" applyFont="1" applyFill="1" applyBorder="1" applyAlignment="1">
      <alignment horizontal="right" vertical="center"/>
      <protection/>
    </xf>
    <xf numFmtId="0" fontId="58" fillId="0" borderId="0" xfId="637" applyFont="1" applyFill="1" applyBorder="1" applyAlignment="1">
      <alignment vertical="center"/>
      <protection/>
    </xf>
    <xf numFmtId="3" fontId="98" fillId="0" borderId="32" xfId="637" applyNumberFormat="1" applyFont="1" applyFill="1" applyBorder="1" applyAlignment="1">
      <alignment horizontal="centerContinuous" vertical="center"/>
      <protection/>
    </xf>
    <xf numFmtId="3" fontId="98" fillId="0" borderId="32" xfId="637" applyNumberFormat="1" applyFont="1" applyFill="1" applyBorder="1" applyAlignment="1">
      <alignment horizontal="center" vertical="center"/>
      <protection/>
    </xf>
    <xf numFmtId="3" fontId="98" fillId="0" borderId="2" xfId="637" applyNumberFormat="1" applyFont="1" applyFill="1" applyBorder="1" applyAlignment="1">
      <alignment horizontal="center" vertical="center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 shrinkToFit="1"/>
      <protection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" vertical="center" wrapText="1"/>
      <protection/>
    </xf>
    <xf numFmtId="3" fontId="98" fillId="0" borderId="10" xfId="637" applyNumberFormat="1" applyFont="1" applyFill="1" applyBorder="1" applyAlignment="1">
      <alignment horizontal="center" vertical="center" wrapText="1" shrinkToFit="1"/>
      <protection/>
    </xf>
    <xf numFmtId="0" fontId="58" fillId="0" borderId="0" xfId="637" applyFont="1" applyFill="1" applyBorder="1" applyAlignment="1">
      <alignment vertical="center" wrapText="1"/>
      <protection/>
    </xf>
    <xf numFmtId="49" fontId="98" fillId="0" borderId="21" xfId="637" applyNumberFormat="1" applyFont="1" applyFill="1" applyBorder="1" applyAlignment="1">
      <alignment horizontal="center" vertical="center"/>
      <protection/>
    </xf>
    <xf numFmtId="41" fontId="98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455" applyFont="1" applyFill="1" applyBorder="1" applyAlignment="1" applyProtection="1">
      <alignment vertical="center" shrinkToFit="1"/>
      <protection locked="0"/>
    </xf>
    <xf numFmtId="3" fontId="98" fillId="0" borderId="0" xfId="637" applyNumberFormat="1" applyFont="1" applyFill="1" applyBorder="1" applyAlignment="1" applyProtection="1">
      <alignment vertical="center" shrinkToFit="1"/>
      <protection locked="0"/>
    </xf>
    <xf numFmtId="41" fontId="98" fillId="0" borderId="0" xfId="637" applyNumberFormat="1" applyFont="1" applyFill="1" applyBorder="1" applyAlignment="1" applyProtection="1">
      <alignment horizontal="center" vertical="center" shrinkToFit="1"/>
      <protection locked="0"/>
    </xf>
    <xf numFmtId="41" fontId="98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98" fillId="0" borderId="0" xfId="637" applyFont="1" applyFill="1" applyBorder="1" applyAlignment="1" quotePrefix="1">
      <alignment horizontal="center" vertical="center" shrinkToFit="1"/>
      <protection/>
    </xf>
    <xf numFmtId="0" fontId="58" fillId="0" borderId="0" xfId="637" applyNumberFormat="1" applyFont="1" applyFill="1" applyBorder="1" applyAlignment="1">
      <alignment vertical="center"/>
      <protection/>
    </xf>
    <xf numFmtId="0" fontId="98" fillId="0" borderId="2" xfId="0" applyFont="1" applyBorder="1" applyAlignment="1">
      <alignment horizontal="center" vertical="center"/>
    </xf>
    <xf numFmtId="1" fontId="120" fillId="0" borderId="12" xfId="634" applyNumberFormat="1" applyFont="1" applyFill="1" applyBorder="1" applyAlignment="1" quotePrefix="1">
      <alignment horizontal="center" vertical="center"/>
      <protection/>
    </xf>
    <xf numFmtId="0" fontId="58" fillId="0" borderId="0" xfId="0" applyFont="1" applyFill="1" applyBorder="1" applyAlignment="1">
      <alignment vertical="center" wrapText="1"/>
    </xf>
    <xf numFmtId="0" fontId="58" fillId="0" borderId="0" xfId="575" applyFont="1" applyFill="1" applyAlignment="1">
      <alignment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21" xfId="575" applyFont="1" applyFill="1" applyBorder="1" applyAlignment="1">
      <alignment horizontal="center" vertical="center" wrapText="1"/>
      <protection/>
    </xf>
    <xf numFmtId="3" fontId="98" fillId="0" borderId="2" xfId="575" applyNumberFormat="1" applyFont="1" applyFill="1" applyBorder="1" applyAlignment="1">
      <alignment horizontal="right" vertical="center" wrapText="1"/>
      <protection/>
    </xf>
    <xf numFmtId="3" fontId="98" fillId="0" borderId="0" xfId="575" applyNumberFormat="1" applyFont="1" applyFill="1" applyBorder="1" applyAlignment="1">
      <alignment horizontal="right" vertical="center" wrapText="1"/>
      <protection/>
    </xf>
    <xf numFmtId="0" fontId="59" fillId="0" borderId="18" xfId="575" applyFont="1" applyFill="1" applyBorder="1" applyAlignment="1">
      <alignment horizontal="center" vertical="center" wrapText="1"/>
      <protection/>
    </xf>
    <xf numFmtId="41" fontId="59" fillId="0" borderId="12" xfId="575" applyNumberFormat="1" applyFont="1" applyFill="1" applyBorder="1" applyAlignment="1">
      <alignment vertical="center" wrapText="1"/>
      <protection/>
    </xf>
    <xf numFmtId="41" fontId="59" fillId="0" borderId="12" xfId="455" applyFont="1" applyFill="1" applyBorder="1" applyAlignment="1">
      <alignment vertical="center"/>
    </xf>
    <xf numFmtId="3" fontId="98" fillId="0" borderId="2" xfId="575" applyNumberFormat="1" applyFont="1" applyFill="1" applyBorder="1" applyAlignment="1">
      <alignment vertical="center" wrapText="1"/>
      <protection/>
    </xf>
    <xf numFmtId="3" fontId="98" fillId="0" borderId="0" xfId="575" applyNumberFormat="1" applyFont="1" applyFill="1" applyBorder="1" applyAlignment="1">
      <alignment vertical="center" wrapText="1"/>
      <protection/>
    </xf>
    <xf numFmtId="0" fontId="58" fillId="0" borderId="21" xfId="575" applyFont="1" applyFill="1" applyBorder="1" applyAlignment="1">
      <alignment horizontal="center" vertical="center" wrapText="1"/>
      <protection/>
    </xf>
    <xf numFmtId="3" fontId="58" fillId="0" borderId="2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vertical="center" wrapText="1"/>
      <protection/>
    </xf>
    <xf numFmtId="3" fontId="58" fillId="0" borderId="0" xfId="575" applyNumberFormat="1" applyFont="1" applyFill="1" applyBorder="1" applyAlignment="1">
      <alignment horizontal="right" vertical="center" wrapText="1"/>
      <protection/>
    </xf>
    <xf numFmtId="41" fontId="59" fillId="0" borderId="12" xfId="575" applyNumberFormat="1" applyFont="1" applyFill="1" applyBorder="1" applyAlignment="1">
      <alignment horizontal="right" vertical="center"/>
      <protection/>
    </xf>
    <xf numFmtId="49" fontId="120" fillId="0" borderId="21" xfId="637" applyNumberFormat="1" applyFont="1" applyFill="1" applyBorder="1" applyAlignment="1">
      <alignment horizontal="center" vertical="center"/>
      <protection/>
    </xf>
    <xf numFmtId="41" fontId="120" fillId="0" borderId="0" xfId="637" applyNumberFormat="1" applyFont="1" applyFill="1" applyBorder="1" applyAlignment="1" applyProtection="1">
      <alignment horizontal="right" vertical="center" shrinkToFit="1"/>
      <protection locked="0"/>
    </xf>
    <xf numFmtId="41" fontId="120" fillId="0" borderId="0" xfId="455" applyFont="1" applyFill="1" applyBorder="1" applyAlignment="1" applyProtection="1">
      <alignment vertical="center" shrinkToFit="1"/>
      <protection locked="0"/>
    </xf>
    <xf numFmtId="41" fontId="120" fillId="0" borderId="21" xfId="636" applyNumberFormat="1" applyFont="1" applyFill="1" applyBorder="1" applyAlignment="1" applyProtection="1">
      <alignment horizontal="right" vertical="center" shrinkToFit="1"/>
      <protection locked="0"/>
    </xf>
    <xf numFmtId="0" fontId="120" fillId="0" borderId="0" xfId="637" applyFont="1" applyFill="1" applyBorder="1" applyAlignment="1" quotePrefix="1">
      <alignment horizontal="center" vertical="center" shrinkToFit="1"/>
      <protection/>
    </xf>
    <xf numFmtId="0" fontId="120" fillId="0" borderId="0" xfId="637" applyNumberFormat="1" applyFont="1" applyFill="1" applyBorder="1" applyAlignment="1">
      <alignment vertical="center"/>
      <protection/>
    </xf>
    <xf numFmtId="41" fontId="102" fillId="0" borderId="0" xfId="0" applyNumberFormat="1" applyFont="1" applyFill="1" applyBorder="1" applyAlignment="1" applyProtection="1">
      <alignment horizontal="right" vertical="center"/>
      <protection locked="0"/>
    </xf>
    <xf numFmtId="41" fontId="102" fillId="0" borderId="0" xfId="0" applyNumberFormat="1" applyFont="1" applyFill="1" applyBorder="1" applyAlignment="1">
      <alignment horizontal="right" vertical="center"/>
    </xf>
    <xf numFmtId="41" fontId="102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634" applyNumberFormat="1" applyFont="1" applyFill="1" applyBorder="1" applyAlignment="1">
      <alignment horizontal="right" vertical="center"/>
      <protection/>
    </xf>
    <xf numFmtId="41" fontId="120" fillId="0" borderId="0" xfId="634" applyNumberFormat="1" applyFont="1" applyFill="1" applyBorder="1" applyAlignment="1">
      <alignment horizontal="center" vertical="center"/>
      <protection/>
    </xf>
    <xf numFmtId="3" fontId="102" fillId="0" borderId="27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" vertical="center"/>
      <protection/>
    </xf>
    <xf numFmtId="3" fontId="102" fillId="0" borderId="24" xfId="633" applyNumberFormat="1" applyFont="1" applyFill="1" applyBorder="1" applyAlignment="1">
      <alignment horizontal="centerContinuous" vertical="center"/>
      <protection/>
    </xf>
    <xf numFmtId="3" fontId="102" fillId="0" borderId="3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centerContinuous" vertical="center" shrinkToFit="1"/>
      <protection/>
    </xf>
    <xf numFmtId="3" fontId="103" fillId="0" borderId="21" xfId="633" applyNumberFormat="1" applyFont="1" applyFill="1" applyBorder="1" applyAlignment="1">
      <alignment horizontal="center" vertical="center"/>
      <protection/>
    </xf>
    <xf numFmtId="3" fontId="102" fillId="0" borderId="21" xfId="633" applyNumberFormat="1" applyFont="1" applyFill="1" applyBorder="1" applyAlignment="1">
      <alignment horizontal="left" vertical="center" shrinkToFit="1"/>
      <protection/>
    </xf>
    <xf numFmtId="3" fontId="102" fillId="0" borderId="33" xfId="633" applyNumberFormat="1" applyFont="1" applyFill="1" applyBorder="1" applyAlignment="1">
      <alignment horizontal="center" vertical="center"/>
      <protection/>
    </xf>
    <xf numFmtId="3" fontId="102" fillId="0" borderId="29" xfId="633" applyNumberFormat="1" applyFont="1" applyFill="1" applyBorder="1" applyAlignment="1">
      <alignment horizontal="center" vertical="center"/>
      <protection/>
    </xf>
    <xf numFmtId="41" fontId="98" fillId="0" borderId="18" xfId="633" applyNumberFormat="1" applyFont="1" applyFill="1" applyBorder="1" applyAlignment="1" applyProtection="1">
      <alignment horizontal="right" vertical="center"/>
      <protection locked="0"/>
    </xf>
    <xf numFmtId="0" fontId="98" fillId="0" borderId="0" xfId="0" applyNumberFormat="1" applyFont="1" applyFill="1" applyBorder="1" applyAlignment="1">
      <alignment horizontal="right" vertical="center" shrinkToFit="1"/>
    </xf>
    <xf numFmtId="41" fontId="58" fillId="0" borderId="0" xfId="633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Alignment="1">
      <alignment horizontal="right" vertical="center"/>
    </xf>
    <xf numFmtId="41" fontId="58" fillId="0" borderId="0" xfId="636" applyNumberFormat="1" applyFont="1" applyFill="1" applyBorder="1" applyAlignment="1" applyProtection="1">
      <alignment horizontal="right" vertical="center"/>
      <protection locked="0"/>
    </xf>
    <xf numFmtId="41" fontId="58" fillId="0" borderId="21" xfId="0" applyNumberFormat="1" applyFont="1" applyFill="1" applyBorder="1" applyAlignment="1" applyProtection="1">
      <alignment horizontal="right" vertical="center"/>
      <protection locked="0"/>
    </xf>
    <xf numFmtId="41" fontId="58" fillId="0" borderId="0" xfId="0" applyNumberFormat="1" applyFont="1" applyFill="1" applyBorder="1" applyAlignment="1">
      <alignment horizontal="right" vertical="center"/>
    </xf>
    <xf numFmtId="41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41" fontId="58" fillId="0" borderId="0" xfId="638" applyNumberFormat="1" applyFont="1" applyFill="1" applyBorder="1" applyAlignment="1">
      <alignment horizontal="right" vertical="center"/>
      <protection/>
    </xf>
    <xf numFmtId="41" fontId="58" fillId="0" borderId="0" xfId="616" applyNumberFormat="1" applyFont="1" applyFill="1" applyBorder="1" applyAlignment="1" applyProtection="1">
      <alignment horizontal="right" vertical="center"/>
      <protection locked="0"/>
    </xf>
    <xf numFmtId="41" fontId="98" fillId="0" borderId="0" xfId="608" applyNumberFormat="1" applyFont="1" applyFill="1" applyBorder="1" applyAlignment="1" applyProtection="1">
      <alignment horizontal="right" vertical="center"/>
      <protection locked="0"/>
    </xf>
    <xf numFmtId="41" fontId="58" fillId="0" borderId="48" xfId="0" applyNumberFormat="1" applyFont="1" applyFill="1" applyBorder="1" applyAlignment="1" applyProtection="1">
      <alignment horizontal="right" vertical="center"/>
      <protection locked="0"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10" xfId="0" applyFont="1" applyFill="1" applyBorder="1" applyAlignment="1">
      <alignment horizontal="center" vertical="center" wrapText="1"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0" fontId="99" fillId="0" borderId="2" xfId="575" applyFont="1" applyFill="1" applyBorder="1" applyAlignment="1">
      <alignment horizontal="center" vertical="center" shrinkToFit="1"/>
      <protection/>
    </xf>
    <xf numFmtId="3" fontId="108" fillId="0" borderId="0" xfId="633" applyNumberFormat="1" applyFont="1" applyFill="1" applyAlignment="1">
      <alignment horizontal="left" vertical="center"/>
      <protection/>
    </xf>
    <xf numFmtId="3" fontId="127" fillId="0" borderId="0" xfId="633" applyNumberFormat="1" applyFont="1" applyFill="1" applyAlignment="1">
      <alignment horizontal="left" vertical="center"/>
      <protection/>
    </xf>
    <xf numFmtId="3" fontId="102" fillId="0" borderId="0" xfId="633" applyNumberFormat="1" applyFont="1" applyFill="1" applyAlignment="1">
      <alignment horizontal="left" vertical="center"/>
      <protection/>
    </xf>
    <xf numFmtId="3" fontId="115" fillId="0" borderId="0" xfId="633" applyNumberFormat="1" applyFont="1" applyFill="1" applyAlignment="1">
      <alignment horizontal="centerContinuous" vertical="center"/>
      <protection/>
    </xf>
    <xf numFmtId="3" fontId="102" fillId="0" borderId="0" xfId="633" applyNumberFormat="1" applyFont="1" applyFill="1" applyBorder="1" applyAlignment="1">
      <alignment horizontal="left" vertical="center"/>
      <protection/>
    </xf>
    <xf numFmtId="41" fontId="115" fillId="0" borderId="0" xfId="455" applyNumberFormat="1" applyFont="1" applyFill="1" applyBorder="1" applyAlignment="1" applyProtection="1">
      <alignment vertical="center"/>
      <protection locked="0"/>
    </xf>
    <xf numFmtId="41" fontId="121" fillId="0" borderId="12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Border="1" applyAlignment="1">
      <alignment horizontal="left" vertical="center"/>
      <protection/>
    </xf>
    <xf numFmtId="41" fontId="121" fillId="0" borderId="0" xfId="633" applyNumberFormat="1" applyFont="1" applyFill="1" applyAlignment="1">
      <alignment horizontal="left" vertical="center"/>
      <protection/>
    </xf>
    <xf numFmtId="3" fontId="121" fillId="0" borderId="0" xfId="633" applyNumberFormat="1" applyFont="1" applyFill="1" applyAlignment="1">
      <alignment horizontal="left" vertical="center"/>
      <protection/>
    </xf>
    <xf numFmtId="3" fontId="103" fillId="0" borderId="24" xfId="633" applyNumberFormat="1" applyFont="1" applyFill="1" applyBorder="1" applyAlignment="1">
      <alignment horizontal="center" vertical="center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3" fontId="98" fillId="0" borderId="23" xfId="636" applyNumberFormat="1" applyFont="1" applyFill="1" applyBorder="1" applyAlignment="1">
      <alignment horizontal="centerContinuous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22" xfId="636" applyNumberFormat="1" applyFont="1" applyFill="1" applyBorder="1" applyAlignment="1">
      <alignment horizontal="centerContinuous" vertical="center"/>
      <protection/>
    </xf>
    <xf numFmtId="3" fontId="98" fillId="0" borderId="22" xfId="636" applyNumberFormat="1" applyFont="1" applyFill="1" applyBorder="1" applyAlignment="1">
      <alignment horizontal="center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8" xfId="636" applyNumberFormat="1" applyFont="1" applyFill="1" applyBorder="1" applyAlignment="1">
      <alignment horizontal="centerContinuous" vertical="center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98" fillId="28" borderId="32" xfId="636" applyNumberFormat="1" applyFont="1" applyFill="1" applyBorder="1" applyAlignment="1">
      <alignment horizontal="centerContinuous" vertical="center"/>
      <protection/>
    </xf>
    <xf numFmtId="3" fontId="99" fillId="0" borderId="32" xfId="636" applyNumberFormat="1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9" xfId="636" applyNumberFormat="1" applyFont="1" applyFill="1" applyBorder="1" applyAlignment="1">
      <alignment horizontal="center" vertical="center"/>
      <protection/>
    </xf>
    <xf numFmtId="3" fontId="98" fillId="0" borderId="21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vertical="center"/>
      <protection/>
    </xf>
    <xf numFmtId="3" fontId="98" fillId="0" borderId="37" xfId="636" applyNumberFormat="1" applyFont="1" applyFill="1" applyBorder="1" applyAlignment="1">
      <alignment vertical="center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2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38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 quotePrefix="1">
      <alignment horizontal="center" vertical="center" shrinkToFit="1"/>
      <protection/>
    </xf>
    <xf numFmtId="0" fontId="98" fillId="0" borderId="22" xfId="636" applyFont="1" applyFill="1" applyBorder="1" applyAlignment="1">
      <alignment horizontal="centerContinuous" vertical="center"/>
      <protection/>
    </xf>
    <xf numFmtId="0" fontId="98" fillId="0" borderId="0" xfId="636" applyFont="1" applyFill="1" applyBorder="1" applyAlignment="1">
      <alignment horizontal="centerContinuous" vertical="center"/>
      <protection/>
    </xf>
    <xf numFmtId="0" fontId="98" fillId="0" borderId="32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1" xfId="636" applyFont="1" applyFill="1" applyBorder="1" applyAlignment="1">
      <alignment horizontal="centerContinuous" vertical="center"/>
      <protection/>
    </xf>
    <xf numFmtId="0" fontId="98" fillId="0" borderId="31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Continuous" vertical="center"/>
      <protection/>
    </xf>
    <xf numFmtId="0" fontId="98" fillId="0" borderId="33" xfId="636" applyFont="1" applyFill="1" applyBorder="1" applyAlignment="1">
      <alignment horizontal="center" vertical="center" wrapText="1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Continuous" vertical="center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98" fillId="0" borderId="0" xfId="636" applyFont="1" applyFill="1" applyBorder="1" applyAlignment="1">
      <alignment horizontal="right" vertical="center"/>
      <protection/>
    </xf>
    <xf numFmtId="0" fontId="98" fillId="0" borderId="0" xfId="636" applyFont="1" applyFill="1" applyBorder="1" applyAlignment="1">
      <alignment horizontal="left" vertical="center"/>
      <protection/>
    </xf>
    <xf numFmtId="0" fontId="98" fillId="0" borderId="2" xfId="636" applyFont="1" applyFill="1" applyBorder="1" applyAlignment="1">
      <alignment horizontal="center" vertical="center" shrinkToFit="1"/>
      <protection/>
    </xf>
    <xf numFmtId="3" fontId="98" fillId="0" borderId="0" xfId="636" applyNumberFormat="1" applyFont="1" applyFill="1" applyBorder="1" applyAlignment="1">
      <alignment vertical="center"/>
      <protection/>
    </xf>
    <xf numFmtId="3" fontId="120" fillId="0" borderId="0" xfId="636" applyNumberFormat="1" applyFont="1" applyFill="1" applyBorder="1" applyAlignment="1">
      <alignment vertical="center"/>
      <protection/>
    </xf>
    <xf numFmtId="41" fontId="120" fillId="0" borderId="0" xfId="636" applyNumberFormat="1" applyFont="1" applyFill="1" applyBorder="1" applyAlignment="1" applyProtection="1">
      <alignment vertical="center"/>
      <protection locked="0"/>
    </xf>
    <xf numFmtId="41" fontId="98" fillId="0" borderId="21" xfId="0" applyNumberFormat="1" applyFont="1" applyFill="1" applyBorder="1" applyAlignment="1">
      <alignment horizontal="right" vertical="center"/>
    </xf>
    <xf numFmtId="180" fontId="98" fillId="0" borderId="21" xfId="0" applyNumberFormat="1" applyFont="1" applyFill="1" applyBorder="1" applyAlignment="1">
      <alignment horizontal="right" vertical="center" wrapText="1"/>
    </xf>
    <xf numFmtId="180" fontId="98" fillId="0" borderId="0" xfId="0" applyNumberFormat="1" applyFont="1" applyFill="1" applyBorder="1" applyAlignment="1">
      <alignment horizontal="right" vertical="center" wrapText="1"/>
    </xf>
    <xf numFmtId="0" fontId="98" fillId="28" borderId="32" xfId="636" applyFont="1" applyFill="1" applyBorder="1" applyAlignment="1">
      <alignment horizontal="center" vertical="center"/>
      <protection/>
    </xf>
    <xf numFmtId="0" fontId="58" fillId="0" borderId="0" xfId="634" applyFont="1" applyFill="1" applyBorder="1" applyAlignment="1">
      <alignment horizontal="center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10" xfId="634" applyFont="1" applyFill="1" applyBorder="1" applyAlignment="1">
      <alignment horizontal="centerContinuous" vertical="center"/>
      <protection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 wrapText="1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" vertical="center" wrapText="1"/>
      <protection/>
    </xf>
    <xf numFmtId="0" fontId="99" fillId="0" borderId="31" xfId="634" applyFont="1" applyFill="1" applyBorder="1" applyAlignment="1">
      <alignment horizontal="centerContinuous" vertical="center" wrapTex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left" vertical="center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58" fillId="0" borderId="28" xfId="634" applyFont="1" applyFill="1" applyBorder="1" applyAlignment="1">
      <alignment horizontal="center" vertical="center"/>
      <protection/>
    </xf>
    <xf numFmtId="0" fontId="57" fillId="0" borderId="0" xfId="634" applyFont="1" applyFill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Continuous" vertical="center" wrapText="1" shrinkToFit="1"/>
      <protection/>
    </xf>
    <xf numFmtId="41" fontId="120" fillId="0" borderId="0" xfId="575" applyNumberFormat="1" applyFont="1" applyFill="1" applyBorder="1" applyAlignment="1" applyProtection="1">
      <alignment horizontal="right" vertical="center"/>
      <protection locked="0"/>
    </xf>
    <xf numFmtId="0" fontId="98" fillId="0" borderId="6" xfId="593" applyFont="1" applyFill="1" applyBorder="1" applyAlignment="1">
      <alignment horizontal="centerContinuous" vertical="center" wrapText="1" shrinkToFit="1"/>
      <protection/>
    </xf>
    <xf numFmtId="0" fontId="98" fillId="0" borderId="34" xfId="636" applyFont="1" applyFill="1" applyBorder="1" applyAlignment="1">
      <alignment horizontal="centerContinuous" vertical="center" wrapText="1"/>
      <protection/>
    </xf>
    <xf numFmtId="0" fontId="98" fillId="0" borderId="34" xfId="636" applyFont="1" applyFill="1" applyBorder="1" applyAlignment="1">
      <alignment horizontal="centerContinuous" vertical="center"/>
      <protection/>
    </xf>
    <xf numFmtId="0" fontId="98" fillId="0" borderId="40" xfId="636" applyFont="1" applyFill="1" applyBorder="1" applyAlignment="1">
      <alignment horizontal="left" vertical="center"/>
      <protection/>
    </xf>
    <xf numFmtId="0" fontId="98" fillId="0" borderId="38" xfId="636" applyFont="1" applyFill="1" applyBorder="1" applyAlignment="1">
      <alignment horizontal="centerContinuous" vertical="center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9" fillId="0" borderId="38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vertical="center" wrapText="1"/>
      <protection/>
    </xf>
    <xf numFmtId="0" fontId="98" fillId="0" borderId="39" xfId="636" applyFont="1" applyFill="1" applyBorder="1" applyAlignment="1">
      <alignment vertical="center" wrapText="1"/>
      <protection/>
    </xf>
    <xf numFmtId="0" fontId="99" fillId="0" borderId="32" xfId="636" applyFont="1" applyFill="1" applyBorder="1" applyAlignment="1">
      <alignment horizontal="center" vertical="center"/>
      <protection/>
    </xf>
    <xf numFmtId="0" fontId="98" fillId="0" borderId="10" xfId="636" applyFont="1" applyFill="1" applyBorder="1" applyAlignment="1">
      <alignment horizontal="centerContinuous" vertical="center" wrapText="1"/>
      <protection/>
    </xf>
    <xf numFmtId="0" fontId="98" fillId="0" borderId="30" xfId="636" applyFont="1" applyFill="1" applyBorder="1" applyAlignment="1">
      <alignment horizontal="centerContinuous" vertical="center"/>
      <protection/>
    </xf>
    <xf numFmtId="0" fontId="59" fillId="0" borderId="0" xfId="630" applyFont="1" applyFill="1" applyBorder="1" applyAlignment="1">
      <alignment horizontal="right" vertical="center"/>
      <protection/>
    </xf>
    <xf numFmtId="3" fontId="98" fillId="0" borderId="32" xfId="0" applyNumberFormat="1" applyFont="1" applyFill="1" applyBorder="1" applyAlignment="1">
      <alignment horizontal="centerContinuous" vertical="center"/>
    </xf>
    <xf numFmtId="3" fontId="98" fillId="0" borderId="32" xfId="0" applyNumberFormat="1" applyFont="1" applyFill="1" applyBorder="1" applyAlignment="1">
      <alignment horizontal="center" vertical="center"/>
    </xf>
    <xf numFmtId="3" fontId="98" fillId="0" borderId="38" xfId="0" applyNumberFormat="1" applyFont="1" applyFill="1" applyBorder="1" applyAlignment="1">
      <alignment horizontal="centerContinuous" vertical="center"/>
    </xf>
    <xf numFmtId="3" fontId="98" fillId="0" borderId="3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3" fontId="98" fillId="0" borderId="33" xfId="0" applyNumberFormat="1" applyFont="1" applyFill="1" applyBorder="1" applyAlignment="1">
      <alignment horizontal="centerContinuous" vertical="center"/>
    </xf>
    <xf numFmtId="3" fontId="98" fillId="0" borderId="33" xfId="0" applyNumberFormat="1" applyFont="1" applyFill="1" applyBorder="1" applyAlignment="1">
      <alignment horizontal="center" vertical="center"/>
    </xf>
    <xf numFmtId="3" fontId="98" fillId="0" borderId="30" xfId="0" applyNumberFormat="1" applyFont="1" applyFill="1" applyBorder="1" applyAlignment="1">
      <alignment horizontal="center" vertical="center"/>
    </xf>
    <xf numFmtId="3" fontId="98" fillId="0" borderId="29" xfId="0" applyNumberFormat="1" applyFont="1" applyFill="1" applyBorder="1" applyAlignment="1">
      <alignment horizontal="centerContinuous" vertical="center"/>
    </xf>
    <xf numFmtId="0" fontId="98" fillId="0" borderId="0" xfId="633" applyNumberFormat="1" applyFont="1" applyFill="1" applyBorder="1" applyAlignment="1" quotePrefix="1">
      <alignment horizontal="center" vertical="center"/>
      <protection/>
    </xf>
    <xf numFmtId="41" fontId="98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98" fillId="0" borderId="2" xfId="633" applyNumberFormat="1" applyFont="1" applyFill="1" applyBorder="1" applyAlignment="1" quotePrefix="1">
      <alignment horizontal="center" vertical="center"/>
      <protection/>
    </xf>
    <xf numFmtId="41" fontId="120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0" fillId="0" borderId="2" xfId="633" applyNumberFormat="1" applyFont="1" applyFill="1" applyBorder="1" applyAlignment="1" quotePrefix="1">
      <alignment horizontal="center" vertical="center"/>
      <protection/>
    </xf>
    <xf numFmtId="41" fontId="98" fillId="0" borderId="28" xfId="0" applyNumberFormat="1" applyFont="1" applyFill="1" applyBorder="1" applyAlignment="1" applyProtection="1">
      <alignment horizontal="right" vertical="center" shrinkToFit="1"/>
      <protection locked="0"/>
    </xf>
    <xf numFmtId="41" fontId="102" fillId="0" borderId="0" xfId="633" applyNumberFormat="1" applyFont="1" applyFill="1" applyBorder="1" applyAlignment="1" applyProtection="1">
      <alignment horizontal="right" vertical="center"/>
      <protection locked="0"/>
    </xf>
    <xf numFmtId="3" fontId="99" fillId="0" borderId="32" xfId="633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633" applyNumberFormat="1" applyFont="1" applyFill="1" applyBorder="1" applyAlignment="1">
      <alignment vertical="center"/>
      <protection/>
    </xf>
    <xf numFmtId="0" fontId="102" fillId="0" borderId="0" xfId="636" applyFont="1" applyFill="1" applyBorder="1" applyAlignment="1" quotePrefix="1">
      <alignment horizontal="center" vertical="center" shrinkToFit="1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41" fontId="58" fillId="0" borderId="39" xfId="464" applyFont="1" applyFill="1" applyBorder="1" applyAlignment="1">
      <alignment horizontal="center" vertical="center" shrinkToFit="1"/>
    </xf>
    <xf numFmtId="41" fontId="58" fillId="0" borderId="36" xfId="464" applyFont="1" applyFill="1" applyBorder="1" applyAlignment="1">
      <alignment horizontal="center" vertical="center" shrinkToFit="1"/>
    </xf>
    <xf numFmtId="0" fontId="58" fillId="0" borderId="28" xfId="0" applyFont="1" applyFill="1" applyBorder="1" applyAlignment="1">
      <alignment horizontal="center" vertical="center"/>
    </xf>
    <xf numFmtId="41" fontId="58" fillId="0" borderId="33" xfId="464" applyFont="1" applyFill="1" applyBorder="1" applyAlignment="1">
      <alignment horizontal="center" vertical="center" shrinkToFit="1"/>
    </xf>
    <xf numFmtId="41" fontId="58" fillId="0" borderId="30" xfId="464" applyFont="1" applyFill="1" applyBorder="1" applyAlignment="1">
      <alignment horizontal="center" vertical="center" shrinkToFi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0" fillId="0" borderId="0" xfId="0" applyFont="1" applyAlignment="1">
      <alignment/>
    </xf>
    <xf numFmtId="0" fontId="58" fillId="0" borderId="0" xfId="0" applyFont="1" applyAlignment="1">
      <alignment horizontal="right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 wrapText="1"/>
    </xf>
    <xf numFmtId="0" fontId="60" fillId="0" borderId="0" xfId="593" applyFont="1" applyFill="1" applyAlignment="1">
      <alignment vertical="center"/>
      <protection/>
    </xf>
    <xf numFmtId="3" fontId="60" fillId="0" borderId="0" xfId="593" applyNumberFormat="1" applyFont="1" applyFill="1" applyAlignment="1">
      <alignment vertical="center"/>
      <protection/>
    </xf>
    <xf numFmtId="0" fontId="7" fillId="0" borderId="0" xfId="0" applyFont="1" applyAlignment="1">
      <alignment horizontal="right"/>
    </xf>
    <xf numFmtId="0" fontId="84" fillId="0" borderId="0" xfId="0" applyFont="1" applyAlignment="1">
      <alignment/>
    </xf>
    <xf numFmtId="0" fontId="108" fillId="0" borderId="0" xfId="593" applyFont="1" applyFill="1" applyBorder="1" applyAlignment="1">
      <alignment vertical="center"/>
      <protection/>
    </xf>
    <xf numFmtId="3" fontId="108" fillId="0" borderId="0" xfId="593" applyNumberFormat="1" applyFont="1" applyFill="1" applyBorder="1" applyAlignment="1">
      <alignment vertical="center"/>
      <protection/>
    </xf>
    <xf numFmtId="3" fontId="108" fillId="0" borderId="0" xfId="593" applyNumberFormat="1" applyFont="1" applyFill="1" applyAlignment="1">
      <alignment vertical="center"/>
      <protection/>
    </xf>
    <xf numFmtId="0" fontId="58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41" fontId="98" fillId="0" borderId="28" xfId="593" applyNumberFormat="1" applyFont="1" applyFill="1" applyBorder="1" applyAlignment="1">
      <alignment horizontal="right" vertical="center" shrinkToFit="1"/>
      <protection/>
    </xf>
    <xf numFmtId="41" fontId="98" fillId="0" borderId="38" xfId="593" applyNumberFormat="1" applyFont="1" applyFill="1" applyBorder="1" applyAlignment="1">
      <alignment horizontal="right" vertical="center" shrinkToFit="1"/>
      <protection/>
    </xf>
    <xf numFmtId="41" fontId="98" fillId="0" borderId="36" xfId="593" applyNumberFormat="1" applyFont="1" applyFill="1" applyBorder="1" applyAlignment="1">
      <alignment horizontal="right" vertical="center" shrinkToFit="1"/>
      <protection/>
    </xf>
    <xf numFmtId="41" fontId="98" fillId="0" borderId="39" xfId="593" applyNumberFormat="1" applyFont="1" applyFill="1" applyBorder="1" applyAlignment="1">
      <alignment horizontal="right" vertical="center" shrinkToFit="1"/>
      <protection/>
    </xf>
    <xf numFmtId="41" fontId="98" fillId="0" borderId="2" xfId="593" applyNumberFormat="1" applyFont="1" applyFill="1" applyBorder="1" applyAlignment="1">
      <alignment horizontal="right" vertical="center" shrinkToFit="1"/>
      <protection/>
    </xf>
    <xf numFmtId="41" fontId="98" fillId="0" borderId="21" xfId="593" applyNumberFormat="1" applyFont="1" applyFill="1" applyBorder="1" applyAlignment="1">
      <alignment horizontal="right" vertical="center" shrinkToFit="1"/>
      <protection/>
    </xf>
    <xf numFmtId="41" fontId="98" fillId="0" borderId="30" xfId="593" applyNumberFormat="1" applyFont="1" applyFill="1" applyBorder="1" applyAlignment="1">
      <alignment horizontal="right" vertical="center" shrinkToFit="1"/>
      <protection/>
    </xf>
    <xf numFmtId="41" fontId="98" fillId="0" borderId="29" xfId="593" applyNumberFormat="1" applyFont="1" applyFill="1" applyBorder="1" applyAlignment="1">
      <alignment horizontal="right" vertical="center" shrinkToFit="1"/>
      <protection/>
    </xf>
    <xf numFmtId="41" fontId="102" fillId="0" borderId="0" xfId="593" applyNumberFormat="1" applyFont="1" applyFill="1" applyBorder="1" applyAlignment="1">
      <alignment horizontal="right" vertical="center" shrinkToFit="1"/>
      <protection/>
    </xf>
    <xf numFmtId="0" fontId="7" fillId="0" borderId="0" xfId="0" applyFont="1" applyBorder="1" applyAlignment="1">
      <alignment horizontal="center"/>
    </xf>
    <xf numFmtId="41" fontId="59" fillId="0" borderId="0" xfId="452" applyFont="1" applyFill="1" applyAlignment="1" applyProtection="1">
      <alignment horizontal="right" vertical="center"/>
      <protection locked="0"/>
    </xf>
    <xf numFmtId="41" fontId="59" fillId="0" borderId="0" xfId="452" applyFont="1" applyFill="1" applyBorder="1" applyAlignment="1" quotePrefix="1">
      <alignment horizontal="center" vertical="center" shrinkToFit="1"/>
    </xf>
    <xf numFmtId="41" fontId="59" fillId="0" borderId="0" xfId="452" applyFont="1" applyFill="1" applyBorder="1" applyAlignment="1" quotePrefix="1">
      <alignment horizontal="center" vertical="center"/>
    </xf>
    <xf numFmtId="41" fontId="58" fillId="0" borderId="0" xfId="452" applyFont="1" applyFill="1" applyAlignment="1" applyProtection="1">
      <alignment horizontal="right" vertical="center"/>
      <protection locked="0"/>
    </xf>
    <xf numFmtId="41" fontId="58" fillId="0" borderId="0" xfId="452" applyFont="1" applyFill="1" applyBorder="1" applyAlignment="1" quotePrefix="1">
      <alignment horizontal="center" vertical="center" shrinkToFit="1"/>
    </xf>
    <xf numFmtId="41" fontId="58" fillId="0" borderId="0" xfId="452" applyFont="1" applyFill="1" applyBorder="1" applyAlignment="1" quotePrefix="1">
      <alignment horizontal="center" vertical="center"/>
    </xf>
    <xf numFmtId="41" fontId="120" fillId="0" borderId="0" xfId="452" applyFont="1" applyFill="1" applyBorder="1" applyAlignment="1" applyProtection="1">
      <alignment horizontal="right" vertical="center"/>
      <protection locked="0"/>
    </xf>
    <xf numFmtId="0" fontId="58" fillId="0" borderId="2" xfId="452" applyNumberFormat="1" applyFont="1" applyFill="1" applyBorder="1" applyAlignment="1" quotePrefix="1">
      <alignment horizontal="center" vertical="center" shrinkToFit="1"/>
    </xf>
    <xf numFmtId="0" fontId="58" fillId="0" borderId="21" xfId="452" applyNumberFormat="1" applyFont="1" applyFill="1" applyBorder="1" applyAlignment="1" quotePrefix="1">
      <alignment horizontal="center" vertical="center"/>
    </xf>
    <xf numFmtId="41" fontId="133" fillId="0" borderId="0" xfId="0" applyNumberFormat="1" applyFont="1" applyFill="1" applyBorder="1" applyAlignment="1" applyProtection="1">
      <alignment horizontal="right" vertical="center"/>
      <protection locked="0"/>
    </xf>
    <xf numFmtId="41" fontId="134" fillId="0" borderId="0" xfId="452" applyFont="1" applyFill="1" applyBorder="1" applyAlignment="1" applyProtection="1">
      <alignment horizontal="right" vertical="center"/>
      <protection locked="0"/>
    </xf>
    <xf numFmtId="1" fontId="98" fillId="0" borderId="46" xfId="634" applyNumberFormat="1" applyFont="1" applyFill="1" applyBorder="1" applyAlignment="1">
      <alignment horizontal="centerContinuous" vertical="center" wrapText="1"/>
      <protection/>
    </xf>
    <xf numFmtId="1" fontId="98" fillId="0" borderId="46" xfId="634" applyNumberFormat="1" applyFont="1" applyFill="1" applyBorder="1" applyAlignment="1">
      <alignment horizontal="centerContinuous" vertical="center"/>
      <protection/>
    </xf>
    <xf numFmtId="1" fontId="99" fillId="0" borderId="46" xfId="634" applyNumberFormat="1" applyFont="1" applyFill="1" applyBorder="1" applyAlignment="1">
      <alignment horizontal="centerContinuous" vertical="center" wrapText="1"/>
      <protection/>
    </xf>
    <xf numFmtId="1" fontId="58" fillId="0" borderId="0" xfId="634" applyNumberFormat="1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Continuous" vertical="center"/>
      <protection/>
    </xf>
    <xf numFmtId="1" fontId="98" fillId="0" borderId="31" xfId="634" applyNumberFormat="1" applyFont="1" applyFill="1" applyBorder="1" applyAlignment="1">
      <alignment horizontal="centerContinuous" vertical="center"/>
      <protection/>
    </xf>
    <xf numFmtId="0" fontId="98" fillId="0" borderId="32" xfId="634" applyFont="1" applyFill="1" applyBorder="1" applyAlignment="1">
      <alignment horizontal="centerContinuous" vertical="center"/>
      <protection/>
    </xf>
    <xf numFmtId="0" fontId="99" fillId="0" borderId="31" xfId="634" applyFont="1" applyFill="1" applyBorder="1" applyAlignment="1">
      <alignment horizontal="centerContinuous" vertical="center"/>
      <protection/>
    </xf>
    <xf numFmtId="0" fontId="98" fillId="0" borderId="33" xfId="634" applyFont="1" applyFill="1" applyBorder="1" applyAlignment="1">
      <alignment horizontal="centerContinuous" vertical="center"/>
      <protection/>
    </xf>
    <xf numFmtId="1" fontId="98" fillId="0" borderId="33" xfId="634" applyNumberFormat="1" applyFont="1" applyFill="1" applyBorder="1" applyAlignment="1">
      <alignment horizontal="centerContinuous" vertical="center"/>
      <protection/>
    </xf>
    <xf numFmtId="1" fontId="98" fillId="0" borderId="21" xfId="634" applyNumberFormat="1" applyFont="1" applyFill="1" applyBorder="1" applyAlignment="1" quotePrefix="1">
      <alignment horizontal="center" vertical="center"/>
      <protection/>
    </xf>
    <xf numFmtId="1" fontId="98" fillId="0" borderId="2" xfId="634" applyNumberFormat="1" applyFont="1" applyFill="1" applyBorder="1" applyAlignment="1" quotePrefix="1">
      <alignment horizontal="center" vertical="center" shrinkToFit="1"/>
      <protection/>
    </xf>
    <xf numFmtId="1" fontId="58" fillId="0" borderId="0" xfId="634" applyNumberFormat="1" applyFont="1" applyFill="1" applyBorder="1" applyAlignment="1">
      <alignment vertical="center"/>
      <protection/>
    </xf>
    <xf numFmtId="41" fontId="58" fillId="0" borderId="0" xfId="452" applyFont="1" applyFill="1" applyBorder="1" applyAlignment="1">
      <alignment vertical="center"/>
    </xf>
    <xf numFmtId="1" fontId="59" fillId="0" borderId="0" xfId="634" applyNumberFormat="1" applyFont="1" applyFill="1" applyBorder="1" applyAlignment="1">
      <alignment vertical="center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21" xfId="639" applyFont="1" applyFill="1" applyBorder="1" applyAlignment="1" quotePrefix="1">
      <alignment horizontal="center" vertical="center"/>
      <protection/>
    </xf>
    <xf numFmtId="41" fontId="98" fillId="0" borderId="0" xfId="639" applyNumberFormat="1" applyFont="1" applyFill="1" applyBorder="1" applyAlignment="1">
      <alignment horizontal="right" vertical="center" shrinkToFit="1"/>
      <protection/>
    </xf>
    <xf numFmtId="203" fontId="98" fillId="0" borderId="0" xfId="639" applyNumberFormat="1" applyFont="1" applyFill="1" applyBorder="1" applyAlignment="1">
      <alignment horizontal="right" vertical="center" shrinkToFit="1"/>
      <protection/>
    </xf>
    <xf numFmtId="0" fontId="98" fillId="0" borderId="2" xfId="639" applyFont="1" applyFill="1" applyBorder="1" applyAlignment="1">
      <alignment horizontal="center" vertical="center"/>
      <protection/>
    </xf>
    <xf numFmtId="49" fontId="98" fillId="0" borderId="21" xfId="636" applyNumberFormat="1" applyFont="1" applyFill="1" applyBorder="1" applyAlignment="1">
      <alignment horizontal="center" vertical="center"/>
      <protection/>
    </xf>
    <xf numFmtId="41" fontId="98" fillId="0" borderId="0" xfId="636" applyNumberFormat="1" applyFont="1" applyFill="1" applyBorder="1" applyAlignment="1">
      <alignment vertical="center" shrinkToFit="1"/>
      <protection/>
    </xf>
    <xf numFmtId="41" fontId="98" fillId="0" borderId="0" xfId="636" applyNumberFormat="1" applyFont="1" applyFill="1" applyBorder="1" applyAlignment="1">
      <alignment horizontal="right" vertical="center" shrinkToFit="1"/>
      <protection/>
    </xf>
    <xf numFmtId="41" fontId="98" fillId="0" borderId="2" xfId="0" applyNumberFormat="1" applyFont="1" applyFill="1" applyBorder="1" applyAlignment="1">
      <alignment horizontal="right" vertical="center" shrinkToFit="1"/>
    </xf>
    <xf numFmtId="0" fontId="98" fillId="0" borderId="2" xfId="0" applyNumberFormat="1" applyFont="1" applyFill="1" applyBorder="1" applyAlignment="1">
      <alignment horizontal="right" vertical="center" shrinkToFit="1"/>
    </xf>
    <xf numFmtId="49" fontId="98" fillId="0" borderId="18" xfId="636" applyNumberFormat="1" applyFont="1" applyFill="1" applyBorder="1" applyAlignment="1">
      <alignment horizontal="center" vertical="center"/>
      <protection/>
    </xf>
    <xf numFmtId="41" fontId="98" fillId="0" borderId="12" xfId="639" applyNumberFormat="1" applyFont="1" applyFill="1" applyBorder="1" applyAlignment="1">
      <alignment horizontal="right" vertical="center" shrinkToFit="1"/>
      <protection/>
    </xf>
    <xf numFmtId="41" fontId="98" fillId="0" borderId="12" xfId="636" applyNumberFormat="1" applyFont="1" applyFill="1" applyBorder="1" applyAlignment="1">
      <alignment vertical="center" shrinkToFit="1"/>
      <protection/>
    </xf>
    <xf numFmtId="203" fontId="98" fillId="0" borderId="12" xfId="639" applyNumberFormat="1" applyFont="1" applyFill="1" applyBorder="1" applyAlignment="1">
      <alignment horizontal="right" vertical="center" shrinkToFit="1"/>
      <protection/>
    </xf>
    <xf numFmtId="203" fontId="98" fillId="0" borderId="18" xfId="639" applyNumberFormat="1" applyFont="1" applyFill="1" applyBorder="1" applyAlignment="1">
      <alignment horizontal="right" vertical="center" shrinkToFit="1"/>
      <protection/>
    </xf>
    <xf numFmtId="0" fontId="98" fillId="0" borderId="19" xfId="0" applyNumberFormat="1" applyFont="1" applyFill="1" applyBorder="1" applyAlignment="1">
      <alignment horizontal="right" vertical="center" shrinkToFit="1"/>
    </xf>
    <xf numFmtId="41" fontId="5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98" fillId="0" borderId="0" xfId="636" applyNumberFormat="1" applyFont="1" applyFill="1" applyBorder="1" applyAlignment="1" applyProtection="1">
      <alignment horizontal="right" vertical="center" shrinkToFit="1"/>
      <protection locked="0"/>
    </xf>
    <xf numFmtId="3" fontId="98" fillId="0" borderId="10" xfId="637" applyNumberFormat="1" applyFont="1" applyFill="1" applyBorder="1" applyAlignment="1">
      <alignment horizontal="center" vertical="center" wrapText="1"/>
      <protection/>
    </xf>
    <xf numFmtId="3" fontId="98" fillId="0" borderId="33" xfId="637" applyNumberFormat="1" applyFont="1" applyFill="1" applyBorder="1" applyAlignment="1">
      <alignment horizontal="centerContinuous" vertical="center" wrapText="1"/>
      <protection/>
    </xf>
    <xf numFmtId="3" fontId="98" fillId="0" borderId="30" xfId="637" applyNumberFormat="1" applyFont="1" applyFill="1" applyBorder="1" applyAlignment="1">
      <alignment horizontal="center" vertical="center" wrapText="1"/>
      <protection/>
    </xf>
    <xf numFmtId="0" fontId="98" fillId="0" borderId="23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shrinkToFit="1"/>
    </xf>
    <xf numFmtId="0" fontId="98" fillId="0" borderId="24" xfId="0" applyFont="1" applyFill="1" applyBorder="1" applyAlignment="1">
      <alignment horizontal="center" vertical="center" wrapText="1" shrinkToFit="1"/>
    </xf>
    <xf numFmtId="0" fontId="98" fillId="0" borderId="21" xfId="0" applyFont="1" applyFill="1" applyBorder="1" applyAlignment="1">
      <alignment horizontal="center" vertical="center" wrapText="1" shrinkToFit="1"/>
    </xf>
    <xf numFmtId="0" fontId="98" fillId="0" borderId="29" xfId="0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 shrinkToFit="1"/>
    </xf>
    <xf numFmtId="0" fontId="98" fillId="0" borderId="2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wrapText="1" shrinkToFit="1"/>
    </xf>
    <xf numFmtId="0" fontId="98" fillId="0" borderId="30" xfId="0" applyFont="1" applyFill="1" applyBorder="1" applyAlignment="1">
      <alignment horizontal="center" vertical="center" shrinkToFit="1"/>
    </xf>
    <xf numFmtId="0" fontId="98" fillId="0" borderId="29" xfId="0" applyFont="1" applyFill="1" applyBorder="1" applyAlignment="1">
      <alignment horizontal="center" vertical="center" shrinkToFit="1"/>
    </xf>
    <xf numFmtId="3" fontId="98" fillId="0" borderId="30" xfId="0" applyNumberFormat="1" applyFont="1" applyFill="1" applyBorder="1" applyAlignment="1">
      <alignment horizontal="center" vertical="center" shrinkToFit="1"/>
    </xf>
    <xf numFmtId="3" fontId="98" fillId="0" borderId="29" xfId="0" applyNumberFormat="1" applyFont="1" applyFill="1" applyBorder="1" applyAlignment="1">
      <alignment horizontal="center" vertical="center" shrinkToFit="1"/>
    </xf>
    <xf numFmtId="0" fontId="55" fillId="0" borderId="0" xfId="633" applyFont="1" applyFill="1" applyAlignment="1">
      <alignment horizontal="center" vertical="center"/>
      <protection/>
    </xf>
    <xf numFmtId="3" fontId="55" fillId="0" borderId="0" xfId="633" applyNumberFormat="1" applyFont="1" applyFill="1" applyAlignment="1">
      <alignment horizontal="center" vertical="center" shrinkToFit="1"/>
      <protection/>
    </xf>
    <xf numFmtId="3" fontId="98" fillId="0" borderId="27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/>
      <protection/>
    </xf>
    <xf numFmtId="0" fontId="98" fillId="0" borderId="27" xfId="633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/>
      <protection/>
    </xf>
    <xf numFmtId="3" fontId="98" fillId="0" borderId="2" xfId="633" applyNumberFormat="1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 wrapText="1"/>
      <protection/>
    </xf>
    <xf numFmtId="0" fontId="98" fillId="0" borderId="2" xfId="633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3" fontId="98" fillId="0" borderId="31" xfId="633" applyNumberFormat="1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3" fontId="98" fillId="0" borderId="33" xfId="633" applyNumberFormat="1" applyFont="1" applyFill="1" applyBorder="1" applyAlignment="1">
      <alignment horizontal="center" vertical="center" wrapText="1"/>
      <protection/>
    </xf>
    <xf numFmtId="0" fontId="55" fillId="0" borderId="0" xfId="633" applyFont="1" applyFill="1" applyBorder="1" applyAlignment="1">
      <alignment horizontal="center" vertical="center"/>
      <protection/>
    </xf>
    <xf numFmtId="3" fontId="98" fillId="0" borderId="23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wrapText="1" shrinkToFit="1"/>
      <protection/>
    </xf>
    <xf numFmtId="3" fontId="98" fillId="0" borderId="2" xfId="633" applyNumberFormat="1" applyFont="1" applyFill="1" applyBorder="1" applyAlignment="1">
      <alignment horizontal="center" vertical="center" shrinkToFit="1"/>
      <protection/>
    </xf>
    <xf numFmtId="3" fontId="98" fillId="0" borderId="31" xfId="633" applyNumberFormat="1" applyFont="1" applyFill="1" applyBorder="1" applyAlignment="1">
      <alignment horizontal="center" vertical="center" shrinkToFit="1"/>
      <protection/>
    </xf>
    <xf numFmtId="3" fontId="98" fillId="0" borderId="33" xfId="633" applyNumberFormat="1" applyFont="1" applyFill="1" applyBorder="1" applyAlignment="1">
      <alignment horizontal="center" vertical="center" shrinkToFit="1"/>
      <protection/>
    </xf>
    <xf numFmtId="0" fontId="98" fillId="0" borderId="24" xfId="633" applyFont="1" applyFill="1" applyBorder="1" applyAlignment="1">
      <alignment horizontal="center" vertical="center" shrinkToFit="1"/>
      <protection/>
    </xf>
    <xf numFmtId="0" fontId="98" fillId="0" borderId="21" xfId="633" applyFont="1" applyFill="1" applyBorder="1" applyAlignment="1">
      <alignment horizontal="center" vertical="center" shrinkToFit="1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3" fontId="98" fillId="0" borderId="27" xfId="0" applyNumberFormat="1" applyFont="1" applyFill="1" applyBorder="1" applyAlignment="1">
      <alignment horizontal="center" vertical="center" wrapText="1"/>
    </xf>
    <xf numFmtId="3" fontId="98" fillId="0" borderId="27" xfId="0" applyNumberFormat="1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27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 wrapText="1"/>
    </xf>
    <xf numFmtId="3" fontId="98" fillId="0" borderId="10" xfId="0" applyNumberFormat="1" applyFont="1" applyFill="1" applyBorder="1" applyAlignment="1">
      <alignment horizontal="center" vertical="center"/>
    </xf>
    <xf numFmtId="3" fontId="98" fillId="0" borderId="10" xfId="0" applyNumberFormat="1" applyFont="1" applyFill="1" applyBorder="1" applyAlignment="1">
      <alignment horizontal="center" vertical="center" wrapText="1"/>
    </xf>
    <xf numFmtId="190" fontId="98" fillId="0" borderId="10" xfId="55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3" fontId="98" fillId="0" borderId="30" xfId="0" applyNumberFormat="1" applyFont="1" applyFill="1" applyBorder="1" applyAlignment="1">
      <alignment horizontal="center" vertical="center" wrapText="1"/>
    </xf>
    <xf numFmtId="3" fontId="98" fillId="0" borderId="29" xfId="0" applyNumberFormat="1" applyFont="1" applyFill="1" applyBorder="1" applyAlignment="1">
      <alignment horizontal="center" vertical="center" wrapText="1"/>
    </xf>
    <xf numFmtId="0" fontId="98" fillId="0" borderId="30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98" fillId="0" borderId="23" xfId="633" applyFont="1" applyFill="1" applyBorder="1" applyAlignment="1">
      <alignment horizontal="center" vertical="center" shrinkToFit="1"/>
      <protection/>
    </xf>
    <xf numFmtId="0" fontId="98" fillId="0" borderId="2" xfId="633" applyFont="1" applyFill="1" applyBorder="1" applyAlignment="1">
      <alignment horizontal="center" vertical="center" shrinkToFit="1"/>
      <protection/>
    </xf>
    <xf numFmtId="0" fontId="98" fillId="0" borderId="23" xfId="633" applyFont="1" applyFill="1" applyBorder="1" applyAlignment="1">
      <alignment horizontal="center" vertical="center" wrapText="1" shrinkToFit="1"/>
      <protection/>
    </xf>
    <xf numFmtId="0" fontId="98" fillId="0" borderId="2" xfId="633" applyFont="1" applyFill="1" applyBorder="1" applyAlignment="1">
      <alignment horizontal="center" vertical="center" wrapText="1" shrinkToFit="1"/>
      <protection/>
    </xf>
    <xf numFmtId="0" fontId="98" fillId="0" borderId="30" xfId="633" applyFont="1" applyFill="1" applyBorder="1" applyAlignment="1">
      <alignment horizontal="center" vertical="center" wrapText="1" shrinkToFit="1"/>
      <protection/>
    </xf>
    <xf numFmtId="0" fontId="98" fillId="0" borderId="24" xfId="633" applyFont="1" applyFill="1" applyBorder="1" applyAlignment="1">
      <alignment horizontal="center" vertical="center" wrapText="1"/>
      <protection/>
    </xf>
    <xf numFmtId="3" fontId="98" fillId="0" borderId="31" xfId="0" applyNumberFormat="1" applyFont="1" applyFill="1" applyBorder="1" applyAlignment="1">
      <alignment horizontal="center" vertical="center" wrapText="1"/>
    </xf>
    <xf numFmtId="3" fontId="98" fillId="0" borderId="33" xfId="0" applyNumberFormat="1" applyFont="1" applyFill="1" applyBorder="1" applyAlignment="1">
      <alignment horizontal="center" vertical="center" wrapText="1"/>
    </xf>
    <xf numFmtId="0" fontId="98" fillId="0" borderId="23" xfId="0" applyFont="1" applyFill="1" applyBorder="1" applyAlignment="1">
      <alignment horizontal="center" vertical="center" wrapText="1"/>
    </xf>
    <xf numFmtId="0" fontId="98" fillId="0" borderId="22" xfId="0" applyFont="1" applyFill="1" applyBorder="1" applyAlignment="1">
      <alignment horizontal="center" vertical="center" wrapText="1"/>
    </xf>
    <xf numFmtId="0" fontId="98" fillId="0" borderId="46" xfId="0" applyFont="1" applyFill="1" applyBorder="1" applyAlignment="1">
      <alignment horizontal="center" vertical="center" wrapText="1"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/>
      <protection/>
    </xf>
    <xf numFmtId="0" fontId="98" fillId="0" borderId="31" xfId="633" applyFont="1" applyFill="1" applyBorder="1" applyAlignment="1">
      <alignment horizontal="center" vertical="center" wrapText="1" shrinkToFit="1"/>
      <protection/>
    </xf>
    <xf numFmtId="0" fontId="98" fillId="0" borderId="33" xfId="633" applyFont="1" applyFill="1" applyBorder="1" applyAlignment="1">
      <alignment horizontal="center" vertical="center" wrapText="1" shrinkToFit="1"/>
      <protection/>
    </xf>
    <xf numFmtId="0" fontId="60" fillId="0" borderId="0" xfId="633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4" xfId="633" applyNumberFormat="1" applyFont="1" applyFill="1" applyBorder="1" applyAlignment="1">
      <alignment horizontal="center" vertical="center"/>
      <protection/>
    </xf>
    <xf numFmtId="3" fontId="98" fillId="0" borderId="35" xfId="633" applyNumberFormat="1" applyFont="1" applyFill="1" applyBorder="1" applyAlignment="1">
      <alignment horizontal="center" vertical="center"/>
      <protection/>
    </xf>
    <xf numFmtId="3" fontId="55" fillId="0" borderId="0" xfId="633" applyNumberFormat="1" applyFont="1" applyFill="1" applyBorder="1" applyAlignment="1">
      <alignment horizontal="center" vertical="center"/>
      <protection/>
    </xf>
    <xf numFmtId="0" fontId="98" fillId="0" borderId="21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" xfId="633" applyFont="1" applyFill="1" applyBorder="1" applyAlignment="1">
      <alignment horizontal="center" vertical="center" wrapText="1"/>
      <protection/>
    </xf>
    <xf numFmtId="0" fontId="98" fillId="0" borderId="0" xfId="633" applyFont="1" applyFill="1" applyBorder="1" applyAlignment="1">
      <alignment horizontal="center" vertical="center"/>
      <protection/>
    </xf>
    <xf numFmtId="0" fontId="98" fillId="0" borderId="38" xfId="633" applyFont="1" applyFill="1" applyBorder="1" applyAlignment="1">
      <alignment horizontal="center" vertical="center"/>
      <protection/>
    </xf>
    <xf numFmtId="0" fontId="98" fillId="0" borderId="36" xfId="633" applyFont="1" applyFill="1" applyBorder="1" applyAlignment="1">
      <alignment horizontal="center" vertical="center"/>
      <protection/>
    </xf>
    <xf numFmtId="0" fontId="98" fillId="0" borderId="39" xfId="633" applyFont="1" applyFill="1" applyBorder="1" applyAlignment="1">
      <alignment horizontal="center" vertical="center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21" xfId="633" applyFont="1" applyFill="1" applyBorder="1" applyAlignment="1">
      <alignment horizontal="center" vertical="center" wrapText="1"/>
      <protection/>
    </xf>
    <xf numFmtId="0" fontId="98" fillId="0" borderId="29" xfId="633" applyFont="1" applyFill="1" applyBorder="1" applyAlignment="1">
      <alignment horizontal="center" vertical="center" wrapText="1"/>
      <protection/>
    </xf>
    <xf numFmtId="0" fontId="99" fillId="0" borderId="38" xfId="633" applyFont="1" applyFill="1" applyBorder="1" applyAlignment="1">
      <alignment horizontal="center" vertical="center"/>
      <protection/>
    </xf>
    <xf numFmtId="0" fontId="99" fillId="0" borderId="36" xfId="633" applyFont="1" applyFill="1" applyBorder="1" applyAlignment="1">
      <alignment horizontal="center" vertical="center"/>
      <protection/>
    </xf>
    <xf numFmtId="0" fontId="99" fillId="0" borderId="39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3" xfId="633" applyFont="1" applyFill="1" applyBorder="1" applyAlignment="1">
      <alignment horizontal="center" vertical="center"/>
      <protection/>
    </xf>
    <xf numFmtId="0" fontId="98" fillId="0" borderId="22" xfId="633" applyFont="1" applyFill="1" applyBorder="1" applyAlignment="1">
      <alignment horizontal="center" vertical="center"/>
      <protection/>
    </xf>
    <xf numFmtId="0" fontId="98" fillId="0" borderId="24" xfId="633" applyFont="1" applyFill="1" applyBorder="1" applyAlignment="1">
      <alignment horizontal="center" vertical="center"/>
      <protection/>
    </xf>
    <xf numFmtId="0" fontId="98" fillId="0" borderId="30" xfId="633" applyFont="1" applyFill="1" applyBorder="1" applyAlignment="1">
      <alignment horizontal="center" vertical="center"/>
      <protection/>
    </xf>
    <xf numFmtId="0" fontId="98" fillId="0" borderId="28" xfId="633" applyFont="1" applyFill="1" applyBorder="1" applyAlignment="1">
      <alignment horizontal="center" vertical="center"/>
      <protection/>
    </xf>
    <xf numFmtId="0" fontId="98" fillId="0" borderId="29" xfId="633" applyFont="1" applyFill="1" applyBorder="1" applyAlignment="1">
      <alignment horizontal="center" vertical="center"/>
      <protection/>
    </xf>
    <xf numFmtId="0" fontId="98" fillId="0" borderId="33" xfId="633" applyFont="1" applyFill="1" applyBorder="1" applyAlignment="1">
      <alignment horizontal="center" vertical="center"/>
      <protection/>
    </xf>
    <xf numFmtId="0" fontId="98" fillId="0" borderId="32" xfId="633" applyFont="1" applyFill="1" applyBorder="1" applyAlignment="1">
      <alignment horizontal="center" vertical="center"/>
      <protection/>
    </xf>
    <xf numFmtId="0" fontId="55" fillId="0" borderId="0" xfId="633" applyFont="1" applyFill="1" applyAlignment="1">
      <alignment horizontal="center" vertical="center" shrinkToFit="1"/>
      <protection/>
    </xf>
    <xf numFmtId="0" fontId="98" fillId="0" borderId="0" xfId="633" applyFont="1" applyFill="1" applyBorder="1" applyAlignment="1">
      <alignment horizontal="center" vertical="center" wrapText="1"/>
      <protection/>
    </xf>
    <xf numFmtId="0" fontId="98" fillId="0" borderId="30" xfId="633" applyFont="1" applyFill="1" applyBorder="1" applyAlignment="1">
      <alignment horizontal="center" vertical="center" wrapText="1"/>
      <protection/>
    </xf>
    <xf numFmtId="0" fontId="98" fillId="0" borderId="28" xfId="633" applyFont="1" applyFill="1" applyBorder="1" applyAlignment="1">
      <alignment horizontal="center" vertical="center" wrapText="1"/>
      <protection/>
    </xf>
    <xf numFmtId="0" fontId="98" fillId="0" borderId="31" xfId="633" applyFont="1" applyFill="1" applyBorder="1" applyAlignment="1">
      <alignment horizontal="center" vertical="center" shrinkToFit="1"/>
      <protection/>
    </xf>
    <xf numFmtId="0" fontId="98" fillId="0" borderId="33" xfId="633" applyFont="1" applyFill="1" applyBorder="1" applyAlignment="1">
      <alignment horizontal="center" vertical="center" shrinkToFit="1"/>
      <protection/>
    </xf>
    <xf numFmtId="0" fontId="98" fillId="0" borderId="2" xfId="575" applyFont="1" applyFill="1" applyBorder="1" applyAlignment="1">
      <alignment horizontal="center" vertical="center" shrinkToFit="1"/>
      <protection/>
    </xf>
    <xf numFmtId="0" fontId="98" fillId="0" borderId="0" xfId="575" applyFont="1" applyFill="1" applyBorder="1" applyAlignment="1">
      <alignment horizontal="center" vertical="center" shrinkToFit="1"/>
      <protection/>
    </xf>
    <xf numFmtId="0" fontId="98" fillId="0" borderId="21" xfId="575" applyFont="1" applyFill="1" applyBorder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vertical="center" shrinkToFit="1"/>
      <protection/>
    </xf>
    <xf numFmtId="0" fontId="98" fillId="0" borderId="33" xfId="575" applyFont="1" applyFill="1" applyBorder="1" applyAlignment="1">
      <alignment horizontal="center" vertical="center" shrinkToFit="1"/>
      <protection/>
    </xf>
    <xf numFmtId="0" fontId="55" fillId="0" borderId="0" xfId="575" applyFont="1" applyFill="1" applyAlignment="1">
      <alignment horizontal="center" vertical="center" shrinkToFit="1"/>
      <protection/>
    </xf>
    <xf numFmtId="0" fontId="98" fillId="0" borderId="31" xfId="575" applyFont="1" applyFill="1" applyBorder="1" applyAlignment="1">
      <alignment horizontal="center" wrapText="1" shrinkToFit="1"/>
      <protection/>
    </xf>
    <xf numFmtId="0" fontId="98" fillId="0" borderId="33" xfId="575" applyFont="1" applyFill="1" applyBorder="1" applyAlignment="1">
      <alignment horizontal="center" wrapText="1" shrinkToFit="1"/>
      <protection/>
    </xf>
    <xf numFmtId="0" fontId="98" fillId="0" borderId="34" xfId="575" applyFont="1" applyFill="1" applyBorder="1" applyAlignment="1">
      <alignment horizontal="center" vertical="center"/>
      <protection/>
    </xf>
    <xf numFmtId="0" fontId="98" fillId="0" borderId="35" xfId="575" applyFont="1" applyFill="1" applyBorder="1" applyAlignment="1">
      <alignment horizontal="center" vertical="center"/>
      <protection/>
    </xf>
    <xf numFmtId="0" fontId="55" fillId="0" borderId="0" xfId="575" applyFont="1" applyFill="1" applyAlignment="1">
      <alignment horizontal="center" vertical="center"/>
      <protection/>
    </xf>
    <xf numFmtId="0" fontId="98" fillId="0" borderId="24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wrapText="1" shrinkToFit="1"/>
      <protection/>
    </xf>
    <xf numFmtId="0" fontId="98" fillId="0" borderId="21" xfId="575" applyNumberFormat="1" applyFont="1" applyFill="1" applyBorder="1" applyAlignment="1">
      <alignment horizontal="center" vertical="center" shrinkToFit="1"/>
      <protection/>
    </xf>
    <xf numFmtId="0" fontId="98" fillId="0" borderId="29" xfId="575" applyNumberFormat="1" applyFont="1" applyFill="1" applyBorder="1" applyAlignment="1">
      <alignment horizontal="center" vertical="center" shrinkToFit="1"/>
      <protection/>
    </xf>
    <xf numFmtId="0" fontId="98" fillId="0" borderId="27" xfId="575" applyFont="1" applyFill="1" applyBorder="1" applyAlignment="1">
      <alignment horizontal="center" vertical="center"/>
      <protection/>
    </xf>
    <xf numFmtId="0" fontId="98" fillId="0" borderId="31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/>
      <protection/>
    </xf>
    <xf numFmtId="0" fontId="98" fillId="0" borderId="40" xfId="575" applyFont="1" applyFill="1" applyBorder="1" applyAlignment="1">
      <alignment horizontal="center" vertical="center" wrapText="1"/>
      <protection/>
    </xf>
    <xf numFmtId="0" fontId="98" fillId="0" borderId="34" xfId="575" applyFont="1" applyFill="1" applyBorder="1" applyAlignment="1">
      <alignment horizontal="center" vertical="center" wrapText="1"/>
      <protection/>
    </xf>
    <xf numFmtId="0" fontId="98" fillId="0" borderId="23" xfId="575" applyFont="1" applyFill="1" applyBorder="1" applyAlignment="1">
      <alignment horizontal="center" vertical="center" wrapText="1" shrinkToFit="1"/>
      <protection/>
    </xf>
    <xf numFmtId="0" fontId="98" fillId="0" borderId="2" xfId="575" applyFont="1" applyFill="1" applyBorder="1" applyAlignment="1">
      <alignment horizontal="center" vertical="center" wrapText="1" shrinkToFit="1"/>
      <protection/>
    </xf>
    <xf numFmtId="0" fontId="98" fillId="0" borderId="30" xfId="575" applyFont="1" applyFill="1" applyBorder="1" applyAlignment="1">
      <alignment horizontal="center" vertical="center" wrapText="1" shrinkToFit="1"/>
      <protection/>
    </xf>
    <xf numFmtId="0" fontId="98" fillId="0" borderId="38" xfId="575" applyFont="1" applyFill="1" applyBorder="1" applyAlignment="1">
      <alignment horizontal="center" vertical="center" shrinkToFit="1"/>
      <protection/>
    </xf>
    <xf numFmtId="0" fontId="98" fillId="0" borderId="36" xfId="575" applyFont="1" applyFill="1" applyBorder="1" applyAlignment="1">
      <alignment horizontal="center" vertical="center" shrinkToFit="1"/>
      <protection/>
    </xf>
    <xf numFmtId="0" fontId="98" fillId="0" borderId="39" xfId="575" applyFont="1" applyFill="1" applyBorder="1" applyAlignment="1">
      <alignment horizontal="center" vertical="center" shrinkToFit="1"/>
      <protection/>
    </xf>
    <xf numFmtId="0" fontId="102" fillId="0" borderId="24" xfId="633" applyFont="1" applyFill="1" applyBorder="1" applyAlignment="1">
      <alignment horizontal="center" vertical="center"/>
      <protection/>
    </xf>
    <xf numFmtId="0" fontId="102" fillId="0" borderId="21" xfId="633" applyFont="1" applyFill="1" applyBorder="1" applyAlignment="1">
      <alignment horizontal="center" vertical="center"/>
      <protection/>
    </xf>
    <xf numFmtId="0" fontId="102" fillId="0" borderId="29" xfId="633" applyFont="1" applyFill="1" applyBorder="1" applyAlignment="1">
      <alignment horizontal="center" vertical="center"/>
      <protection/>
    </xf>
    <xf numFmtId="0" fontId="102" fillId="0" borderId="23" xfId="636" applyFont="1" applyFill="1" applyBorder="1" applyAlignment="1">
      <alignment horizontal="center" vertical="center" wrapText="1"/>
      <protection/>
    </xf>
    <xf numFmtId="0" fontId="102" fillId="0" borderId="2" xfId="636" applyFont="1" applyFill="1" applyBorder="1" applyAlignment="1">
      <alignment horizontal="center" vertical="center"/>
      <protection/>
    </xf>
    <xf numFmtId="0" fontId="102" fillId="0" borderId="2" xfId="0" applyFont="1" applyFill="1" applyBorder="1" applyAlignment="1">
      <alignment horizontal="center" vertical="center"/>
    </xf>
    <xf numFmtId="0" fontId="102" fillId="0" borderId="30" xfId="0" applyFont="1" applyFill="1" applyBorder="1" applyAlignment="1">
      <alignment horizontal="center" vertical="center"/>
    </xf>
    <xf numFmtId="3" fontId="55" fillId="0" borderId="0" xfId="633" applyNumberFormat="1" applyFont="1" applyFill="1" applyAlignment="1">
      <alignment horizontal="center" vertical="center"/>
      <protection/>
    </xf>
    <xf numFmtId="0" fontId="58" fillId="0" borderId="38" xfId="0" applyFont="1" applyFill="1" applyBorder="1" applyAlignment="1">
      <alignment horizontal="center" vertical="center"/>
    </xf>
    <xf numFmtId="0" fontId="58" fillId="0" borderId="2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47" xfId="0" applyFont="1" applyFill="1" applyBorder="1" applyAlignment="1">
      <alignment horizontal="center" vertical="center"/>
    </xf>
    <xf numFmtId="0" fontId="58" fillId="0" borderId="6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41" fontId="58" fillId="0" borderId="38" xfId="464" applyFont="1" applyFill="1" applyBorder="1" applyAlignment="1">
      <alignment horizontal="center" vertical="center" wrapText="1" shrinkToFit="1"/>
    </xf>
    <xf numFmtId="41" fontId="58" fillId="0" borderId="39" xfId="464" applyFont="1" applyFill="1" applyBorder="1" applyAlignment="1">
      <alignment horizontal="center" vertical="center" wrapText="1" shrinkToFit="1"/>
    </xf>
    <xf numFmtId="41" fontId="58" fillId="0" borderId="30" xfId="464" applyFont="1" applyFill="1" applyBorder="1" applyAlignment="1">
      <alignment horizontal="center" vertical="center" wrapText="1" shrinkToFit="1"/>
    </xf>
    <xf numFmtId="41" fontId="58" fillId="0" borderId="29" xfId="464" applyFont="1" applyFill="1" applyBorder="1" applyAlignment="1">
      <alignment horizontal="center" vertical="center" wrapText="1" shrinkToFit="1"/>
    </xf>
    <xf numFmtId="41" fontId="58" fillId="0" borderId="36" xfId="464" applyFont="1" applyFill="1" applyBorder="1" applyAlignment="1">
      <alignment horizontal="center" vertical="center" wrapText="1" shrinkToFit="1"/>
    </xf>
    <xf numFmtId="41" fontId="58" fillId="0" borderId="28" xfId="464" applyFont="1" applyFill="1" applyBorder="1" applyAlignment="1">
      <alignment horizontal="center" vertical="center" wrapText="1" shrinkToFit="1"/>
    </xf>
    <xf numFmtId="0" fontId="58" fillId="0" borderId="38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/>
    </xf>
    <xf numFmtId="0" fontId="58" fillId="0" borderId="2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center"/>
    </xf>
    <xf numFmtId="0" fontId="58" fillId="0" borderId="6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41" fontId="58" fillId="0" borderId="32" xfId="464" applyFont="1" applyFill="1" applyBorder="1" applyAlignment="1">
      <alignment horizontal="center" vertical="center" shrinkToFit="1"/>
    </xf>
    <xf numFmtId="41" fontId="58" fillId="0" borderId="33" xfId="464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41" fontId="98" fillId="0" borderId="28" xfId="593" applyNumberFormat="1" applyFont="1" applyFill="1" applyBorder="1" applyAlignment="1">
      <alignment horizontal="center" vertical="center" shrinkToFit="1"/>
      <protection/>
    </xf>
    <xf numFmtId="41" fontId="98" fillId="0" borderId="0" xfId="593" applyNumberFormat="1" applyFont="1" applyFill="1" applyBorder="1" applyAlignment="1">
      <alignment horizontal="center" vertical="center" shrinkToFit="1"/>
      <protection/>
    </xf>
    <xf numFmtId="41" fontId="98" fillId="0" borderId="36" xfId="593" applyNumberFormat="1" applyFont="1" applyFill="1" applyBorder="1" applyAlignment="1">
      <alignment horizontal="center" vertical="center" shrinkToFit="1"/>
      <protection/>
    </xf>
    <xf numFmtId="0" fontId="58" fillId="0" borderId="10" xfId="0" applyFont="1" applyBorder="1" applyAlignment="1">
      <alignment horizontal="center" vertical="center" wrapText="1"/>
    </xf>
    <xf numFmtId="0" fontId="58" fillId="0" borderId="38" xfId="564" applyFont="1" applyFill="1" applyBorder="1" applyAlignment="1">
      <alignment horizontal="center" vertical="center"/>
      <protection/>
    </xf>
    <xf numFmtId="0" fontId="58" fillId="0" borderId="36" xfId="564" applyFont="1" applyFill="1" applyBorder="1" applyAlignment="1">
      <alignment horizontal="center" vertical="center"/>
      <protection/>
    </xf>
    <xf numFmtId="0" fontId="58" fillId="0" borderId="39" xfId="564" applyFont="1" applyFill="1" applyBorder="1" applyAlignment="1">
      <alignment horizontal="center" vertical="center"/>
      <protection/>
    </xf>
    <xf numFmtId="0" fontId="58" fillId="0" borderId="2" xfId="564" applyFont="1" applyFill="1" applyBorder="1" applyAlignment="1">
      <alignment horizontal="center" vertical="center"/>
      <protection/>
    </xf>
    <xf numFmtId="0" fontId="58" fillId="0" borderId="0" xfId="564" applyFont="1" applyFill="1" applyBorder="1" applyAlignment="1">
      <alignment horizontal="center" vertical="center"/>
      <protection/>
    </xf>
    <xf numFmtId="0" fontId="58" fillId="0" borderId="21" xfId="564" applyFont="1" applyFill="1" applyBorder="1" applyAlignment="1">
      <alignment horizontal="center" vertical="center"/>
      <protection/>
    </xf>
    <xf numFmtId="0" fontId="58" fillId="0" borderId="30" xfId="564" applyFont="1" applyFill="1" applyBorder="1" applyAlignment="1">
      <alignment horizontal="center" vertical="center"/>
      <protection/>
    </xf>
    <xf numFmtId="0" fontId="58" fillId="0" borderId="28" xfId="564" applyFont="1" applyFill="1" applyBorder="1" applyAlignment="1">
      <alignment horizontal="center" vertical="center"/>
      <protection/>
    </xf>
    <xf numFmtId="0" fontId="58" fillId="0" borderId="29" xfId="564" applyFont="1" applyFill="1" applyBorder="1" applyAlignment="1">
      <alignment horizontal="center" vertical="center"/>
      <protection/>
    </xf>
    <xf numFmtId="41" fontId="98" fillId="0" borderId="29" xfId="593" applyNumberFormat="1" applyFont="1" applyFill="1" applyBorder="1" applyAlignment="1">
      <alignment horizontal="center" vertical="center" shrinkToFit="1"/>
      <protection/>
    </xf>
    <xf numFmtId="41" fontId="98" fillId="0" borderId="21" xfId="593" applyNumberFormat="1" applyFont="1" applyFill="1" applyBorder="1" applyAlignment="1">
      <alignment horizontal="center" vertical="center" shrinkToFit="1"/>
      <protection/>
    </xf>
    <xf numFmtId="41" fontId="98" fillId="0" borderId="39" xfId="593" applyNumberFormat="1" applyFont="1" applyFill="1" applyBorder="1" applyAlignment="1">
      <alignment horizontal="center" vertical="center" shrinkToFit="1"/>
      <protection/>
    </xf>
    <xf numFmtId="41" fontId="58" fillId="0" borderId="38" xfId="464" applyFont="1" applyFill="1" applyBorder="1" applyAlignment="1">
      <alignment horizontal="center" vertical="center" shrinkToFit="1"/>
    </xf>
    <xf numFmtId="41" fontId="58" fillId="0" borderId="39" xfId="464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wrapText="1"/>
    </xf>
    <xf numFmtId="41" fontId="58" fillId="0" borderId="30" xfId="464" applyFont="1" applyFill="1" applyBorder="1" applyAlignment="1">
      <alignment horizontal="center" vertical="center" shrinkToFit="1"/>
    </xf>
    <xf numFmtId="41" fontId="58" fillId="0" borderId="29" xfId="464" applyFont="1" applyFill="1" applyBorder="1" applyAlignment="1">
      <alignment horizontal="center" vertical="center" shrinkToFit="1"/>
    </xf>
    <xf numFmtId="3" fontId="98" fillId="0" borderId="30" xfId="633" applyNumberFormat="1" applyFont="1" applyFill="1" applyBorder="1" applyAlignment="1">
      <alignment horizontal="center" vertical="center"/>
      <protection/>
    </xf>
    <xf numFmtId="3" fontId="98" fillId="0" borderId="29" xfId="633" applyNumberFormat="1" applyFont="1" applyFill="1" applyBorder="1" applyAlignment="1">
      <alignment horizontal="center" vertical="center"/>
      <protection/>
    </xf>
    <xf numFmtId="3" fontId="98" fillId="0" borderId="38" xfId="633" applyNumberFormat="1" applyFont="1" applyFill="1" applyBorder="1" applyAlignment="1">
      <alignment horizontal="center" vertical="center"/>
      <protection/>
    </xf>
    <xf numFmtId="3" fontId="98" fillId="0" borderId="39" xfId="633" applyNumberFormat="1" applyFont="1" applyFill="1" applyBorder="1" applyAlignment="1">
      <alignment horizontal="center" vertical="center"/>
      <protection/>
    </xf>
    <xf numFmtId="3" fontId="98" fillId="0" borderId="40" xfId="633" applyNumberFormat="1" applyFont="1" applyFill="1" applyBorder="1" applyAlignment="1">
      <alignment horizontal="center" vertical="center"/>
      <protection/>
    </xf>
    <xf numFmtId="3" fontId="98" fillId="0" borderId="32" xfId="633" applyNumberFormat="1" applyFont="1" applyFill="1" applyBorder="1" applyAlignment="1">
      <alignment horizontal="center" vertical="center"/>
      <protection/>
    </xf>
    <xf numFmtId="3" fontId="99" fillId="0" borderId="38" xfId="633" applyNumberFormat="1" applyFont="1" applyFill="1" applyBorder="1" applyAlignment="1">
      <alignment horizontal="center" vertical="center"/>
      <protection/>
    </xf>
    <xf numFmtId="3" fontId="99" fillId="0" borderId="39" xfId="633" applyNumberFormat="1" applyFont="1" applyFill="1" applyBorder="1" applyAlignment="1">
      <alignment horizontal="center" vertical="center"/>
      <protection/>
    </xf>
    <xf numFmtId="3" fontId="98" fillId="0" borderId="31" xfId="633" applyNumberFormat="1" applyFont="1" applyFill="1" applyBorder="1" applyAlignment="1">
      <alignment horizontal="center" vertical="center" wrapText="1" shrinkToFit="1"/>
      <protection/>
    </xf>
    <xf numFmtId="3" fontId="98" fillId="0" borderId="33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 shrinkToFit="1"/>
      <protection/>
    </xf>
    <xf numFmtId="3" fontId="98" fillId="0" borderId="32" xfId="633" applyNumberFormat="1" applyFont="1" applyFill="1" applyBorder="1" applyAlignment="1">
      <alignment horizontal="center" vertical="center" wrapText="1"/>
      <protection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3" fontId="98" fillId="0" borderId="31" xfId="633" applyNumberFormat="1" applyFont="1" applyFill="1" applyBorder="1" applyAlignment="1" applyProtection="1">
      <alignment horizontal="center" vertical="center" wrapText="1" shrinkToFit="1"/>
      <protection locked="0"/>
    </xf>
    <xf numFmtId="3" fontId="98" fillId="0" borderId="33" xfId="633" applyNumberFormat="1" applyFont="1" applyFill="1" applyBorder="1" applyAlignment="1" applyProtection="1">
      <alignment horizontal="center" vertical="center" wrapText="1" shrinkToFit="1"/>
      <protection locked="0"/>
    </xf>
    <xf numFmtId="0" fontId="98" fillId="0" borderId="6" xfId="633" applyNumberFormat="1" applyFont="1" applyFill="1" applyBorder="1" applyAlignment="1">
      <alignment horizontal="center" vertical="center" wrapText="1"/>
      <protection/>
    </xf>
    <xf numFmtId="0" fontId="98" fillId="0" borderId="37" xfId="633" applyNumberFormat="1" applyFont="1" applyFill="1" applyBorder="1" applyAlignment="1">
      <alignment horizontal="center" vertical="center" wrapText="1"/>
      <protection/>
    </xf>
    <xf numFmtId="0" fontId="98" fillId="0" borderId="38" xfId="633" applyFont="1" applyFill="1" applyBorder="1" applyAlignment="1">
      <alignment horizontal="center" vertical="center" wrapText="1"/>
      <protection/>
    </xf>
    <xf numFmtId="3" fontId="98" fillId="0" borderId="38" xfId="633" applyNumberFormat="1" applyFont="1" applyFill="1" applyBorder="1" applyAlignment="1">
      <alignment horizontal="center" vertical="center" wrapText="1"/>
      <protection/>
    </xf>
    <xf numFmtId="3" fontId="98" fillId="0" borderId="36" xfId="633" applyNumberFormat="1" applyFont="1" applyFill="1" applyBorder="1" applyAlignment="1">
      <alignment horizontal="center" vertical="center" wrapText="1"/>
      <protection/>
    </xf>
    <xf numFmtId="3" fontId="98" fillId="0" borderId="39" xfId="633" applyNumberFormat="1" applyFont="1" applyFill="1" applyBorder="1" applyAlignment="1">
      <alignment horizontal="center" vertical="center" wrapText="1"/>
      <protection/>
    </xf>
    <xf numFmtId="0" fontId="98" fillId="0" borderId="36" xfId="633" applyFont="1" applyFill="1" applyBorder="1" applyAlignment="1">
      <alignment horizontal="center" vertical="center" wrapText="1"/>
      <protection/>
    </xf>
    <xf numFmtId="0" fontId="98" fillId="0" borderId="39" xfId="633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 wrapText="1" shrinkToFit="1"/>
    </xf>
    <xf numFmtId="0" fontId="98" fillId="0" borderId="30" xfId="0" applyFont="1" applyFill="1" applyBorder="1" applyAlignment="1">
      <alignment vertical="center" wrapText="1" shrinkToFit="1"/>
    </xf>
    <xf numFmtId="0" fontId="98" fillId="0" borderId="47" xfId="633" applyNumberFormat="1" applyFont="1" applyFill="1" applyBorder="1" applyAlignment="1">
      <alignment horizontal="center" vertical="center" wrapText="1"/>
      <protection/>
    </xf>
    <xf numFmtId="0" fontId="98" fillId="0" borderId="22" xfId="633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633" applyFont="1" applyFill="1" applyBorder="1" applyAlignment="1">
      <alignment horizontal="left" vertical="center"/>
      <protection/>
    </xf>
    <xf numFmtId="0" fontId="98" fillId="0" borderId="2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2" xfId="0" applyNumberFormat="1" applyFont="1" applyFill="1" applyBorder="1" applyAlignment="1">
      <alignment horizontal="center" vertical="center" wrapText="1"/>
    </xf>
    <xf numFmtId="0" fontId="98" fillId="0" borderId="21" xfId="0" applyNumberFormat="1" applyFont="1" applyFill="1" applyBorder="1" applyAlignment="1">
      <alignment horizontal="center" vertical="center" wrapText="1"/>
    </xf>
    <xf numFmtId="0" fontId="98" fillId="0" borderId="30" xfId="0" applyNumberFormat="1" applyFont="1" applyFill="1" applyBorder="1" applyAlignment="1">
      <alignment horizontal="center" vertical="center" wrapText="1"/>
    </xf>
    <xf numFmtId="0" fontId="98" fillId="0" borderId="29" xfId="0" applyNumberFormat="1" applyFont="1" applyFill="1" applyBorder="1" applyAlignment="1">
      <alignment horizontal="center" vertical="center" wrapText="1"/>
    </xf>
    <xf numFmtId="0" fontId="99" fillId="0" borderId="2" xfId="0" applyFont="1" applyFill="1" applyBorder="1" applyAlignment="1">
      <alignment horizontal="center" vertical="center" wrapText="1"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 wrapText="1"/>
      <protection/>
    </xf>
    <xf numFmtId="0" fontId="98" fillId="0" borderId="35" xfId="636" applyFont="1" applyFill="1" applyBorder="1" applyAlignment="1">
      <alignment horizontal="center" vertical="center" wrapText="1"/>
      <protection/>
    </xf>
    <xf numFmtId="0" fontId="98" fillId="0" borderId="38" xfId="636" applyFont="1" applyFill="1" applyBorder="1" applyAlignment="1">
      <alignment horizontal="center" vertical="center"/>
      <protection/>
    </xf>
    <xf numFmtId="0" fontId="98" fillId="0" borderId="36" xfId="636" applyFont="1" applyFill="1" applyBorder="1" applyAlignment="1">
      <alignment horizontal="center" vertical="center"/>
      <protection/>
    </xf>
    <xf numFmtId="0" fontId="98" fillId="0" borderId="39" xfId="636" applyFont="1" applyFill="1" applyBorder="1" applyAlignment="1">
      <alignment horizontal="center" vertical="center"/>
      <protection/>
    </xf>
    <xf numFmtId="0" fontId="55" fillId="0" borderId="0" xfId="636" applyFont="1" applyFill="1" applyAlignment="1">
      <alignment horizontal="center" vertical="center"/>
      <protection/>
    </xf>
    <xf numFmtId="0" fontId="98" fillId="0" borderId="40" xfId="636" applyFont="1" applyFill="1" applyBorder="1" applyAlignment="1">
      <alignment horizontal="center" vertical="center" wrapText="1"/>
      <protection/>
    </xf>
    <xf numFmtId="0" fontId="98" fillId="0" borderId="34" xfId="636" applyFont="1" applyFill="1" applyBorder="1" applyAlignment="1">
      <alignment horizontal="center" vertical="center"/>
      <protection/>
    </xf>
    <xf numFmtId="0" fontId="98" fillId="0" borderId="35" xfId="636" applyFont="1" applyFill="1" applyBorder="1" applyAlignment="1">
      <alignment horizontal="center" vertical="center"/>
      <protection/>
    </xf>
    <xf numFmtId="0" fontId="98" fillId="0" borderId="47" xfId="636" applyFont="1" applyFill="1" applyBorder="1" applyAlignment="1">
      <alignment horizontal="center" vertical="center"/>
      <protection/>
    </xf>
    <xf numFmtId="0" fontId="98" fillId="0" borderId="6" xfId="636" applyFont="1" applyFill="1" applyBorder="1" applyAlignment="1">
      <alignment horizontal="center" vertical="center"/>
      <protection/>
    </xf>
    <xf numFmtId="0" fontId="98" fillId="0" borderId="37" xfId="636" applyFont="1" applyFill="1" applyBorder="1" applyAlignment="1">
      <alignment horizontal="center" vertical="center"/>
      <protection/>
    </xf>
    <xf numFmtId="0" fontId="98" fillId="0" borderId="24" xfId="636" applyFont="1" applyFill="1" applyBorder="1" applyAlignment="1">
      <alignment horizontal="center" vertical="center"/>
      <protection/>
    </xf>
    <xf numFmtId="3" fontId="55" fillId="0" borderId="0" xfId="636" applyNumberFormat="1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/>
      <protection/>
    </xf>
    <xf numFmtId="0" fontId="98" fillId="0" borderId="30" xfId="630" applyFont="1" applyFill="1" applyBorder="1" applyAlignment="1">
      <alignment horizontal="center" vertical="center"/>
      <protection/>
    </xf>
    <xf numFmtId="0" fontId="98" fillId="0" borderId="29" xfId="630" applyFont="1" applyFill="1" applyBorder="1" applyAlignment="1">
      <alignment horizontal="center" vertical="center"/>
      <protection/>
    </xf>
    <xf numFmtId="0" fontId="99" fillId="0" borderId="23" xfId="630" applyFont="1" applyFill="1" applyBorder="1" applyAlignment="1">
      <alignment horizontal="center" vertical="center" wrapText="1"/>
      <protection/>
    </xf>
    <xf numFmtId="0" fontId="99" fillId="0" borderId="24" xfId="630" applyFont="1" applyFill="1" applyBorder="1" applyAlignment="1">
      <alignment horizontal="center" vertical="center" wrapText="1"/>
      <protection/>
    </xf>
    <xf numFmtId="0" fontId="7" fillId="0" borderId="0" xfId="630" applyFont="1" applyFill="1" applyBorder="1" applyAlignment="1">
      <alignment horizontal="right"/>
      <protection/>
    </xf>
    <xf numFmtId="0" fontId="98" fillId="0" borderId="23" xfId="630" applyFont="1" applyFill="1" applyBorder="1" applyAlignment="1">
      <alignment horizontal="center" vertical="center" wrapText="1"/>
      <protection/>
    </xf>
    <xf numFmtId="0" fontId="98" fillId="0" borderId="2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 wrapText="1"/>
      <protection/>
    </xf>
    <xf numFmtId="0" fontId="98" fillId="0" borderId="30" xfId="630" applyFont="1" applyFill="1" applyBorder="1" applyAlignment="1">
      <alignment horizontal="center" vertical="center" wrapText="1" shrinkToFit="1"/>
      <protection/>
    </xf>
    <xf numFmtId="0" fontId="98" fillId="0" borderId="29" xfId="630" applyFont="1" applyFill="1" applyBorder="1" applyAlignment="1">
      <alignment horizontal="center" vertical="center" shrinkToFit="1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 shrinkToFit="1"/>
      <protection/>
    </xf>
    <xf numFmtId="0" fontId="98" fillId="0" borderId="30" xfId="630" applyFont="1" applyFill="1" applyBorder="1" applyAlignment="1">
      <alignment horizontal="center" vertical="center" shrinkToFit="1"/>
      <protection/>
    </xf>
    <xf numFmtId="0" fontId="98" fillId="0" borderId="29" xfId="630" applyFont="1" applyFill="1" applyBorder="1" applyAlignment="1">
      <alignment horizontal="center" vertical="center" wrapTex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98" fillId="0" borderId="23" xfId="630" applyFont="1" applyFill="1" applyBorder="1" applyAlignment="1">
      <alignment horizontal="center" vertical="center" shrinkToFit="1"/>
      <protection/>
    </xf>
    <xf numFmtId="0" fontId="98" fillId="0" borderId="22" xfId="630" applyFont="1" applyFill="1" applyBorder="1" applyAlignment="1">
      <alignment horizontal="center" vertical="center" shrinkToFit="1"/>
      <protection/>
    </xf>
    <xf numFmtId="0" fontId="98" fillId="0" borderId="24" xfId="630" applyFont="1" applyFill="1" applyBorder="1" applyAlignment="1">
      <alignment horizontal="center" vertical="center"/>
      <protection/>
    </xf>
    <xf numFmtId="0" fontId="55" fillId="0" borderId="0" xfId="630" applyFont="1" applyFill="1" applyAlignment="1">
      <alignment horizontal="center" vertical="center" wrapText="1"/>
      <protection/>
    </xf>
    <xf numFmtId="0" fontId="98" fillId="0" borderId="27" xfId="630" applyFont="1" applyFill="1" applyBorder="1" applyAlignment="1">
      <alignment horizontal="center" vertical="center" shrinkToFit="1"/>
      <protection/>
    </xf>
    <xf numFmtId="0" fontId="98" fillId="0" borderId="31" xfId="630" applyFont="1" applyFill="1" applyBorder="1" applyAlignment="1">
      <alignment horizontal="center" vertical="center" shrinkToFit="1"/>
      <protection/>
    </xf>
    <xf numFmtId="0" fontId="98" fillId="0" borderId="2" xfId="630" applyFont="1" applyFill="1" applyBorder="1" applyAlignment="1">
      <alignment horizontal="center" vertical="center"/>
      <protection/>
    </xf>
    <xf numFmtId="0" fontId="98" fillId="0" borderId="21" xfId="630" applyFont="1" applyFill="1" applyBorder="1" applyAlignment="1">
      <alignment horizontal="center" vertical="center"/>
      <protection/>
    </xf>
    <xf numFmtId="0" fontId="98" fillId="0" borderId="21" xfId="628" applyFont="1" applyFill="1" applyBorder="1" applyAlignment="1">
      <alignment horizontal="center" vertical="center"/>
      <protection/>
    </xf>
    <xf numFmtId="0" fontId="98" fillId="0" borderId="29" xfId="628" applyFont="1" applyFill="1" applyBorder="1" applyAlignment="1">
      <alignment horizontal="center" vertical="center"/>
      <protection/>
    </xf>
    <xf numFmtId="0" fontId="98" fillId="0" borderId="2" xfId="628" applyFont="1" applyFill="1" applyBorder="1" applyAlignment="1">
      <alignment horizontal="center" vertical="center"/>
      <protection/>
    </xf>
    <xf numFmtId="0" fontId="98" fillId="0" borderId="30" xfId="628" applyFont="1" applyFill="1" applyBorder="1" applyAlignment="1">
      <alignment horizontal="center" vertical="center"/>
      <protection/>
    </xf>
    <xf numFmtId="0" fontId="75" fillId="0" borderId="0" xfId="630" applyFont="1" applyFill="1" applyBorder="1" applyAlignment="1">
      <alignment horizontal="center" vertical="center"/>
      <protection/>
    </xf>
    <xf numFmtId="0" fontId="98" fillId="0" borderId="40" xfId="593" applyFont="1" applyFill="1" applyBorder="1" applyAlignment="1">
      <alignment horizontal="center" vertical="center" shrinkToFit="1"/>
      <protection/>
    </xf>
    <xf numFmtId="0" fontId="98" fillId="0" borderId="34" xfId="593" applyFont="1" applyFill="1" applyBorder="1" applyAlignment="1">
      <alignment horizontal="center" vertical="center" shrinkToFit="1"/>
      <protection/>
    </xf>
    <xf numFmtId="0" fontId="98" fillId="0" borderId="35" xfId="593" applyFont="1" applyFill="1" applyBorder="1" applyAlignment="1">
      <alignment horizontal="center" vertical="center" shrinkToFit="1"/>
      <protection/>
    </xf>
    <xf numFmtId="0" fontId="98" fillId="0" borderId="23" xfId="593" applyFont="1" applyFill="1" applyBorder="1" applyAlignment="1">
      <alignment horizontal="center" vertical="center" shrinkToFit="1"/>
      <protection/>
    </xf>
    <xf numFmtId="0" fontId="98" fillId="0" borderId="2" xfId="593" applyFont="1" applyFill="1" applyBorder="1" applyAlignment="1">
      <alignment horizontal="center" vertical="center" shrinkToFit="1"/>
      <protection/>
    </xf>
    <xf numFmtId="0" fontId="98" fillId="0" borderId="30" xfId="593" applyFont="1" applyFill="1" applyBorder="1" applyAlignment="1">
      <alignment horizontal="center" vertical="center" shrinkToFit="1"/>
      <protection/>
    </xf>
    <xf numFmtId="0" fontId="99" fillId="0" borderId="38" xfId="593" applyFont="1" applyFill="1" applyBorder="1" applyAlignment="1">
      <alignment horizontal="center" vertical="center" wrapText="1" shrinkToFit="1"/>
      <protection/>
    </xf>
    <xf numFmtId="0" fontId="99" fillId="0" borderId="39" xfId="593" applyFont="1" applyFill="1" applyBorder="1" applyAlignment="1">
      <alignment horizontal="center" vertical="center" wrapText="1" shrinkToFit="1"/>
      <protection/>
    </xf>
    <xf numFmtId="0" fontId="99" fillId="0" borderId="30" xfId="593" applyFont="1" applyFill="1" applyBorder="1" applyAlignment="1">
      <alignment horizontal="center" vertical="center" wrapText="1" shrinkToFit="1"/>
      <protection/>
    </xf>
    <xf numFmtId="0" fontId="99" fillId="0" borderId="29" xfId="593" applyFont="1" applyFill="1" applyBorder="1" applyAlignment="1">
      <alignment horizontal="center" vertical="center" wrapText="1" shrinkToFit="1"/>
      <protection/>
    </xf>
    <xf numFmtId="0" fontId="98" fillId="0" borderId="38" xfId="593" applyFont="1" applyFill="1" applyBorder="1" applyAlignment="1">
      <alignment horizontal="center" vertical="center" wrapText="1" shrinkToFit="1"/>
      <protection/>
    </xf>
    <xf numFmtId="0" fontId="98" fillId="0" borderId="39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vertical="center" wrapText="1" shrinkToFit="1"/>
      <protection/>
    </xf>
    <xf numFmtId="0" fontId="98" fillId="0" borderId="29" xfId="593" applyFont="1" applyFill="1" applyBorder="1" applyAlignment="1">
      <alignment horizontal="center" vertical="center" wrapText="1" shrinkToFit="1"/>
      <protection/>
    </xf>
    <xf numFmtId="0" fontId="55" fillId="0" borderId="0" xfId="593" applyFont="1" applyFill="1" applyAlignment="1">
      <alignment horizontal="center" vertical="center"/>
      <protection/>
    </xf>
    <xf numFmtId="0" fontId="55" fillId="0" borderId="0" xfId="593" applyFont="1" applyFill="1" applyBorder="1" applyAlignment="1">
      <alignment horizontal="center" vertical="center" wrapText="1"/>
      <protection/>
    </xf>
    <xf numFmtId="0" fontId="55" fillId="0" borderId="0" xfId="593" applyFont="1" applyFill="1" applyBorder="1" applyAlignment="1">
      <alignment horizontal="center" vertical="center"/>
      <protection/>
    </xf>
    <xf numFmtId="0" fontId="98" fillId="0" borderId="24" xfId="593" applyFont="1" applyFill="1" applyBorder="1" applyAlignment="1">
      <alignment horizontal="center" vertical="center" shrinkToFit="1"/>
      <protection/>
    </xf>
    <xf numFmtId="0" fontId="98" fillId="0" borderId="21" xfId="593" applyFont="1" applyFill="1" applyBorder="1" applyAlignment="1">
      <alignment horizontal="center" vertical="center" shrinkToFit="1"/>
      <protection/>
    </xf>
    <xf numFmtId="0" fontId="98" fillId="0" borderId="29" xfId="593" applyFont="1" applyFill="1" applyBorder="1" applyAlignment="1">
      <alignment horizontal="center" vertical="center" shrinkToFit="1"/>
      <protection/>
    </xf>
    <xf numFmtId="0" fontId="98" fillId="0" borderId="47" xfId="593" applyFont="1" applyFill="1" applyBorder="1" applyAlignment="1">
      <alignment horizontal="center" vertical="center" wrapText="1" shrinkToFit="1"/>
      <protection/>
    </xf>
    <xf numFmtId="0" fontId="98" fillId="0" borderId="6" xfId="593" applyFont="1" applyFill="1" applyBorder="1" applyAlignment="1">
      <alignment horizontal="center" vertical="center" shrinkToFit="1"/>
      <protection/>
    </xf>
    <xf numFmtId="0" fontId="98" fillId="0" borderId="37" xfId="593" applyFont="1" applyFill="1" applyBorder="1" applyAlignment="1">
      <alignment horizontal="center" vertical="center" wrapText="1" shrinkToFit="1"/>
      <protection/>
    </xf>
    <xf numFmtId="0" fontId="98" fillId="0" borderId="47" xfId="593" applyFont="1" applyFill="1" applyBorder="1" applyAlignment="1">
      <alignment horizontal="center" vertical="center" wrapText="1"/>
      <protection/>
    </xf>
    <xf numFmtId="0" fontId="98" fillId="0" borderId="37" xfId="593" applyFont="1" applyFill="1" applyBorder="1" applyAlignment="1">
      <alignment horizontal="center" vertical="center" wrapText="1"/>
      <protection/>
    </xf>
    <xf numFmtId="0" fontId="98" fillId="0" borderId="47" xfId="593" applyNumberFormat="1" applyFont="1" applyFill="1" applyBorder="1" applyAlignment="1" applyProtection="1">
      <alignment horizontal="center" vertical="center"/>
      <protection locked="0"/>
    </xf>
    <xf numFmtId="0" fontId="98" fillId="0" borderId="6" xfId="593" applyNumberFormat="1" applyFont="1" applyFill="1" applyBorder="1" applyAlignment="1" applyProtection="1">
      <alignment horizontal="center" vertical="center"/>
      <protection locked="0"/>
    </xf>
    <xf numFmtId="0" fontId="98" fillId="0" borderId="37" xfId="593" applyNumberFormat="1" applyFont="1" applyFill="1" applyBorder="1" applyAlignment="1" applyProtection="1">
      <alignment horizontal="center" vertical="center"/>
      <protection locked="0"/>
    </xf>
    <xf numFmtId="0" fontId="98" fillId="0" borderId="38" xfId="630" applyFont="1" applyFill="1" applyBorder="1" applyAlignment="1">
      <alignment horizontal="center" vertical="center"/>
      <protection/>
    </xf>
    <xf numFmtId="0" fontId="98" fillId="0" borderId="36" xfId="630" applyFont="1" applyFill="1" applyBorder="1" applyAlignment="1">
      <alignment horizontal="center" vertical="center"/>
      <protection/>
    </xf>
    <xf numFmtId="0" fontId="98" fillId="0" borderId="2" xfId="630" applyFont="1" applyFill="1" applyBorder="1" applyAlignment="1">
      <alignment horizontal="center" vertical="center" shrinkToFit="1"/>
      <protection/>
    </xf>
    <xf numFmtId="0" fontId="98" fillId="0" borderId="0" xfId="630" applyFont="1" applyFill="1" applyBorder="1" applyAlignment="1">
      <alignment horizontal="center" vertical="center" shrinkToFit="1"/>
      <protection/>
    </xf>
    <xf numFmtId="0" fontId="98" fillId="0" borderId="28" xfId="630" applyFont="1" applyFill="1" applyBorder="1" applyAlignment="1">
      <alignment horizontal="center" vertical="center" shrinkToFit="1"/>
      <protection/>
    </xf>
    <xf numFmtId="0" fontId="55" fillId="0" borderId="0" xfId="630" applyFont="1" applyFill="1" applyBorder="1" applyAlignment="1">
      <alignment horizontal="center" vertical="center"/>
      <protection/>
    </xf>
    <xf numFmtId="0" fontId="98" fillId="0" borderId="22" xfId="630" applyFont="1" applyFill="1" applyBorder="1" applyAlignment="1">
      <alignment horizontal="center" vertical="center" wrapText="1"/>
      <protection/>
    </xf>
    <xf numFmtId="0" fontId="98" fillId="0" borderId="0" xfId="630" applyFont="1" applyFill="1" applyBorder="1" applyAlignment="1">
      <alignment horizontal="center" vertical="center" wrapText="1"/>
      <protection/>
    </xf>
    <xf numFmtId="0" fontId="98" fillId="0" borderId="21" xfId="630" applyFont="1" applyFill="1" applyBorder="1" applyAlignment="1">
      <alignment horizontal="center" vertical="center" wrapText="1"/>
      <protection/>
    </xf>
    <xf numFmtId="0" fontId="98" fillId="0" borderId="34" xfId="630" applyFont="1" applyFill="1" applyBorder="1" applyAlignment="1">
      <alignment horizontal="center" vertical="center"/>
      <protection/>
    </xf>
    <xf numFmtId="0" fontId="98" fillId="0" borderId="35" xfId="630" applyFont="1" applyFill="1" applyBorder="1" applyAlignment="1">
      <alignment horizontal="center" vertical="center"/>
      <protection/>
    </xf>
    <xf numFmtId="0" fontId="98" fillId="0" borderId="40" xfId="630" applyFont="1" applyFill="1" applyBorder="1" applyAlignment="1">
      <alignment horizontal="center" vertical="center"/>
      <protection/>
    </xf>
    <xf numFmtId="0" fontId="7" fillId="0" borderId="0" xfId="630" applyFont="1" applyFill="1" applyBorder="1" applyAlignment="1">
      <alignment horizontal="center" vertical="center"/>
      <protection/>
    </xf>
    <xf numFmtId="0" fontId="98" fillId="0" borderId="24" xfId="634" applyFont="1" applyFill="1" applyBorder="1" applyAlignment="1">
      <alignment horizontal="center" vertical="center" wrapText="1"/>
      <protection/>
    </xf>
    <xf numFmtId="0" fontId="98" fillId="0" borderId="21" xfId="634" applyFont="1" applyFill="1" applyBorder="1" applyAlignment="1">
      <alignment horizontal="center" vertical="center" wrapText="1"/>
      <protection/>
    </xf>
    <xf numFmtId="0" fontId="98" fillId="0" borderId="29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shrinkToFit="1"/>
      <protection/>
    </xf>
    <xf numFmtId="0" fontId="98" fillId="0" borderId="6" xfId="634" applyFont="1" applyFill="1" applyBorder="1" applyAlignment="1">
      <alignment horizontal="center" vertical="center" shrinkToFit="1"/>
      <protection/>
    </xf>
    <xf numFmtId="0" fontId="98" fillId="0" borderId="37" xfId="634" applyFont="1" applyFill="1" applyBorder="1" applyAlignment="1">
      <alignment horizontal="center" vertical="center" shrinkToFit="1"/>
      <protection/>
    </xf>
    <xf numFmtId="0" fontId="98" fillId="0" borderId="40" xfId="634" applyFont="1" applyFill="1" applyBorder="1" applyAlignment="1">
      <alignment horizontal="center" vertical="center" wrapText="1" shrinkToFit="1"/>
      <protection/>
    </xf>
    <xf numFmtId="0" fontId="98" fillId="0" borderId="34" xfId="634" applyFont="1" applyFill="1" applyBorder="1" applyAlignment="1">
      <alignment horizontal="center" vertical="center" wrapText="1" shrinkToFit="1"/>
      <protection/>
    </xf>
    <xf numFmtId="0" fontId="98" fillId="0" borderId="35" xfId="634" applyFont="1" applyFill="1" applyBorder="1" applyAlignment="1">
      <alignment horizontal="center" vertical="center" wrapText="1" shrinkToFit="1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8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0" fontId="98" fillId="0" borderId="36" xfId="634" applyFont="1" applyFill="1" applyBorder="1" applyAlignment="1">
      <alignment horizontal="center" vertical="center" shrinkToFit="1"/>
      <protection/>
    </xf>
    <xf numFmtId="0" fontId="98" fillId="0" borderId="39" xfId="634" applyFont="1" applyFill="1" applyBorder="1" applyAlignment="1">
      <alignment horizontal="center" vertical="center" shrinkToFit="1"/>
      <protection/>
    </xf>
    <xf numFmtId="0" fontId="98" fillId="0" borderId="2" xfId="634" applyFont="1" applyFill="1" applyBorder="1" applyAlignment="1">
      <alignment horizontal="center" vertical="center"/>
      <protection/>
    </xf>
    <xf numFmtId="0" fontId="98" fillId="0" borderId="0" xfId="634" applyFont="1" applyFill="1" applyBorder="1" applyAlignment="1">
      <alignment horizontal="center" vertical="center"/>
      <protection/>
    </xf>
    <xf numFmtId="0" fontId="98" fillId="0" borderId="21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center" wrapText="1"/>
      <protection/>
    </xf>
    <xf numFmtId="0" fontId="60" fillId="0" borderId="0" xfId="634" applyFont="1" applyFill="1" applyBorder="1" applyAlignment="1">
      <alignment horizontal="right" vertical="center"/>
      <protection/>
    </xf>
    <xf numFmtId="0" fontId="98" fillId="0" borderId="23" xfId="634" applyFont="1" applyFill="1" applyBorder="1" applyAlignment="1">
      <alignment horizontal="center" vertical="center" wrapText="1" shrinkToFit="1"/>
      <protection/>
    </xf>
    <xf numFmtId="0" fontId="98" fillId="0" borderId="22" xfId="634" applyFont="1" applyFill="1" applyBorder="1" applyAlignment="1">
      <alignment horizontal="center" vertical="center" shrinkToFit="1"/>
      <protection/>
    </xf>
    <xf numFmtId="0" fontId="98" fillId="0" borderId="24" xfId="634" applyFont="1" applyFill="1" applyBorder="1" applyAlignment="1">
      <alignment horizontal="center" vertical="center" shrinkToFit="1"/>
      <protection/>
    </xf>
    <xf numFmtId="0" fontId="98" fillId="0" borderId="23" xfId="634" applyFont="1" applyFill="1" applyBorder="1" applyAlignment="1">
      <alignment horizontal="center" vertical="center" wrapText="1"/>
      <protection/>
    </xf>
    <xf numFmtId="0" fontId="98" fillId="0" borderId="2" xfId="0" applyFont="1" applyFill="1" applyBorder="1" applyAlignment="1">
      <alignment vertical="center"/>
    </xf>
    <xf numFmtId="0" fontId="98" fillId="0" borderId="30" xfId="0" applyFont="1" applyFill="1" applyBorder="1" applyAlignment="1">
      <alignment vertical="center"/>
    </xf>
    <xf numFmtId="0" fontId="98" fillId="0" borderId="32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 shrinkToFit="1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0" fontId="98" fillId="0" borderId="40" xfId="634" applyFont="1" applyFill="1" applyBorder="1" applyAlignment="1">
      <alignment horizontal="center" vertical="center" shrinkToFit="1"/>
      <protection/>
    </xf>
    <xf numFmtId="0" fontId="98" fillId="0" borderId="34" xfId="634" applyFont="1" applyFill="1" applyBorder="1" applyAlignment="1">
      <alignment horizontal="center" vertical="center" shrinkToFit="1"/>
      <protection/>
    </xf>
    <xf numFmtId="0" fontId="98" fillId="0" borderId="35" xfId="634" applyFont="1" applyFill="1" applyBorder="1" applyAlignment="1">
      <alignment horizontal="center" vertical="center" shrinkToFit="1"/>
      <protection/>
    </xf>
    <xf numFmtId="0" fontId="58" fillId="0" borderId="40" xfId="634" applyFont="1" applyFill="1" applyBorder="1" applyAlignment="1">
      <alignment horizontal="center" vertical="center" wrapText="1"/>
      <protection/>
    </xf>
    <xf numFmtId="0" fontId="59" fillId="0" borderId="34" xfId="634" applyFont="1" applyFill="1" applyBorder="1" applyAlignment="1">
      <alignment horizontal="center" vertical="center"/>
      <protection/>
    </xf>
    <xf numFmtId="0" fontId="59" fillId="0" borderId="35" xfId="634" applyFont="1" applyFill="1" applyBorder="1" applyAlignment="1">
      <alignment horizontal="center" vertical="center"/>
      <protection/>
    </xf>
    <xf numFmtId="0" fontId="58" fillId="0" borderId="10" xfId="634" applyFont="1" applyFill="1" applyBorder="1" applyAlignment="1">
      <alignment horizontal="center" vertical="center" wrapText="1"/>
      <protection/>
    </xf>
    <xf numFmtId="0" fontId="58" fillId="0" borderId="10" xfId="634" applyFont="1" applyFill="1" applyBorder="1" applyAlignment="1">
      <alignment horizontal="center" vertical="center"/>
      <protection/>
    </xf>
    <xf numFmtId="0" fontId="58" fillId="0" borderId="24" xfId="634" applyFont="1" applyFill="1" applyBorder="1" applyAlignment="1">
      <alignment horizontal="center" vertical="center" wrapText="1"/>
      <protection/>
    </xf>
    <xf numFmtId="0" fontId="58" fillId="0" borderId="21" xfId="0" applyFont="1" applyFill="1" applyBorder="1" applyAlignment="1">
      <alignment horizontal="center" vertical="center"/>
    </xf>
    <xf numFmtId="0" fontId="58" fillId="0" borderId="34" xfId="634" applyFont="1" applyFill="1" applyBorder="1" applyAlignment="1">
      <alignment horizontal="center" vertical="center" wrapText="1"/>
      <protection/>
    </xf>
    <xf numFmtId="0" fontId="58" fillId="0" borderId="35" xfId="634" applyFont="1" applyFill="1" applyBorder="1" applyAlignment="1">
      <alignment horizontal="center" vertical="center" wrapText="1"/>
      <protection/>
    </xf>
    <xf numFmtId="0" fontId="58" fillId="0" borderId="23" xfId="634" applyFont="1" applyFill="1" applyBorder="1" applyAlignment="1">
      <alignment horizontal="center" vertical="center" wrapText="1"/>
      <protection/>
    </xf>
    <xf numFmtId="0" fontId="58" fillId="0" borderId="2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34" xfId="634" applyFont="1" applyFill="1" applyBorder="1" applyAlignment="1">
      <alignment horizontal="center" vertical="center"/>
      <protection/>
    </xf>
    <xf numFmtId="0" fontId="58" fillId="0" borderId="35" xfId="634" applyFont="1" applyFill="1" applyBorder="1" applyAlignment="1">
      <alignment horizontal="center" vertical="center"/>
      <protection/>
    </xf>
    <xf numFmtId="0" fontId="7" fillId="0" borderId="0" xfId="634" applyFont="1" applyFill="1" applyAlignment="1">
      <alignment horizontal="left" vertical="center" wrapText="1"/>
      <protection/>
    </xf>
    <xf numFmtId="0" fontId="7" fillId="0" borderId="0" xfId="634" applyFont="1" applyFill="1" applyAlignment="1">
      <alignment horizontal="left" vertical="center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1" fontId="98" fillId="0" borderId="24" xfId="636" applyNumberFormat="1" applyFont="1" applyFill="1" applyBorder="1" applyAlignment="1">
      <alignment horizontal="center" vertical="center" wrapText="1"/>
      <protection/>
    </xf>
    <xf numFmtId="1" fontId="98" fillId="0" borderId="21" xfId="636" applyNumberFormat="1" applyFont="1" applyFill="1" applyBorder="1" applyAlignment="1">
      <alignment horizontal="center" vertical="center" wrapText="1"/>
      <protection/>
    </xf>
    <xf numFmtId="0" fontId="98" fillId="0" borderId="21" xfId="0" applyFont="1" applyFill="1" applyBorder="1" applyAlignment="1">
      <alignment vertical="center"/>
    </xf>
    <xf numFmtId="0" fontId="98" fillId="0" borderId="29" xfId="0" applyFont="1" applyFill="1" applyBorder="1" applyAlignment="1">
      <alignment vertical="center"/>
    </xf>
    <xf numFmtId="0" fontId="98" fillId="0" borderId="22" xfId="636" applyFont="1" applyFill="1" applyBorder="1" applyAlignment="1">
      <alignment horizontal="center" vertical="center" wrapText="1"/>
      <protection/>
    </xf>
    <xf numFmtId="0" fontId="98" fillId="0" borderId="0" xfId="636" applyFont="1" applyFill="1" applyBorder="1" applyAlignment="1">
      <alignment horizontal="center" vertical="center" wrapText="1"/>
      <protection/>
    </xf>
    <xf numFmtId="0" fontId="98" fillId="0" borderId="24" xfId="636" applyFont="1" applyFill="1" applyBorder="1" applyAlignment="1">
      <alignment horizontal="center" vertical="center" wrapText="1"/>
      <protection/>
    </xf>
    <xf numFmtId="0" fontId="98" fillId="0" borderId="28" xfId="636" applyFont="1" applyFill="1" applyBorder="1" applyAlignment="1">
      <alignment horizontal="center" vertical="center" wrapText="1"/>
      <protection/>
    </xf>
    <xf numFmtId="0" fontId="98" fillId="0" borderId="29" xfId="636" applyFont="1" applyFill="1" applyBorder="1" applyAlignment="1">
      <alignment horizontal="center" vertical="center" wrapText="1"/>
      <protection/>
    </xf>
    <xf numFmtId="0" fontId="98" fillId="0" borderId="47" xfId="636" applyFont="1" applyFill="1" applyBorder="1" applyAlignment="1">
      <alignment horizontal="center" vertical="center" wrapText="1"/>
      <protection/>
    </xf>
    <xf numFmtId="0" fontId="60" fillId="0" borderId="0" xfId="636" applyFont="1" applyFill="1" applyBorder="1" applyAlignment="1">
      <alignment horizontal="right" vertical="center"/>
      <protection/>
    </xf>
    <xf numFmtId="3" fontId="55" fillId="0" borderId="0" xfId="637" applyNumberFormat="1" applyFont="1" applyFill="1" applyAlignment="1">
      <alignment horizontal="center" vertical="center" shrinkToFit="1"/>
      <protection/>
    </xf>
    <xf numFmtId="190" fontId="98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 wrapText="1"/>
    </xf>
    <xf numFmtId="0" fontId="98" fillId="0" borderId="46" xfId="594" applyFont="1" applyFill="1" applyBorder="1" applyAlignment="1">
      <alignment horizontal="center" vertical="center" wrapText="1"/>
      <protection/>
    </xf>
    <xf numFmtId="0" fontId="98" fillId="0" borderId="40" xfId="594" applyFont="1" applyFill="1" applyBorder="1" applyAlignment="1">
      <alignment horizontal="center" vertical="center" wrapText="1"/>
      <protection/>
    </xf>
    <xf numFmtId="0" fontId="98" fillId="0" borderId="10" xfId="594" applyFont="1" applyFill="1" applyBorder="1" applyAlignment="1">
      <alignment horizontal="center" vertical="center" wrapText="1"/>
      <protection/>
    </xf>
    <xf numFmtId="0" fontId="98" fillId="0" borderId="47" xfId="594" applyFont="1" applyFill="1" applyBorder="1" applyAlignment="1">
      <alignment horizontal="center" vertical="center" wrapText="1"/>
      <protection/>
    </xf>
    <xf numFmtId="0" fontId="98" fillId="0" borderId="6" xfId="594" applyFont="1" applyFill="1" applyBorder="1" applyAlignment="1">
      <alignment horizontal="center" vertical="center" wrapText="1"/>
      <protection/>
    </xf>
    <xf numFmtId="0" fontId="98" fillId="0" borderId="23" xfId="636" applyFont="1" applyFill="1" applyBorder="1" applyAlignment="1">
      <alignment horizontal="center" vertical="center" wrapText="1"/>
      <protection/>
    </xf>
    <xf numFmtId="0" fontId="98" fillId="0" borderId="2" xfId="636" applyFont="1" applyFill="1" applyBorder="1" applyAlignment="1">
      <alignment horizontal="center" vertical="center" wrapText="1"/>
      <protection/>
    </xf>
    <xf numFmtId="0" fontId="98" fillId="0" borderId="30" xfId="636" applyFont="1" applyFill="1" applyBorder="1" applyAlignment="1">
      <alignment horizontal="center" vertical="center" wrapText="1"/>
      <protection/>
    </xf>
    <xf numFmtId="0" fontId="98" fillId="0" borderId="34" xfId="593" applyFont="1" applyFill="1" applyBorder="1" applyAlignment="1">
      <alignment horizontal="center" shrinkToFit="1"/>
      <protection/>
    </xf>
    <xf numFmtId="0" fontId="98" fillId="0" borderId="35" xfId="593" applyFont="1" applyFill="1" applyBorder="1" applyAlignment="1">
      <alignment horizontal="center" shrinkToFit="1"/>
      <protection/>
    </xf>
    <xf numFmtId="0" fontId="98" fillId="0" borderId="23" xfId="593" applyFont="1" applyFill="1" applyBorder="1" applyAlignment="1">
      <alignment horizontal="center" vertical="center" wrapText="1" shrinkToFit="1"/>
      <protection/>
    </xf>
    <xf numFmtId="0" fontId="98" fillId="0" borderId="22" xfId="593" applyFont="1" applyFill="1" applyBorder="1" applyAlignment="1">
      <alignment horizontal="center" vertical="center" wrapText="1" shrinkToFit="1"/>
      <protection/>
    </xf>
    <xf numFmtId="0" fontId="98" fillId="0" borderId="24" xfId="593" applyFont="1" applyFill="1" applyBorder="1" applyAlignment="1">
      <alignment horizontal="center" vertical="center" wrapText="1" shrinkToFit="1"/>
      <protection/>
    </xf>
    <xf numFmtId="0" fontId="98" fillId="0" borderId="2" xfId="593" applyFont="1" applyFill="1" applyBorder="1" applyAlignment="1">
      <alignment horizontal="center" vertical="center" wrapText="1" shrinkToFit="1"/>
      <protection/>
    </xf>
    <xf numFmtId="0" fontId="98" fillId="0" borderId="0" xfId="593" applyFont="1" applyFill="1" applyBorder="1" applyAlignment="1">
      <alignment horizontal="center" vertical="center" wrapText="1" shrinkToFit="1"/>
      <protection/>
    </xf>
    <xf numFmtId="0" fontId="98" fillId="0" borderId="21" xfId="593" applyFont="1" applyFill="1" applyBorder="1" applyAlignment="1">
      <alignment horizontal="center" vertical="center" wrapText="1" shrinkToFit="1"/>
      <protection/>
    </xf>
    <xf numFmtId="0" fontId="98" fillId="0" borderId="28" xfId="593" applyFont="1" applyFill="1" applyBorder="1" applyAlignment="1">
      <alignment horizontal="center" vertical="center" wrapText="1" shrinkToFit="1"/>
      <protection/>
    </xf>
    <xf numFmtId="0" fontId="98" fillId="0" borderId="30" xfId="593" applyFont="1" applyFill="1" applyBorder="1" applyAlignment="1">
      <alignment horizontal="center" shrinkToFit="1"/>
      <protection/>
    </xf>
    <xf numFmtId="0" fontId="98" fillId="0" borderId="28" xfId="593" applyFont="1" applyFill="1" applyBorder="1" applyAlignment="1">
      <alignment horizontal="center" shrinkToFit="1"/>
      <protection/>
    </xf>
    <xf numFmtId="0" fontId="98" fillId="0" borderId="29" xfId="593" applyFont="1" applyFill="1" applyBorder="1" applyAlignment="1">
      <alignment horizontal="center" shrinkToFit="1"/>
      <protection/>
    </xf>
    <xf numFmtId="0" fontId="104" fillId="0" borderId="30" xfId="593" applyFont="1" applyFill="1" applyBorder="1" applyAlignment="1">
      <alignment horizontal="center" shrinkToFit="1"/>
      <protection/>
    </xf>
    <xf numFmtId="0" fontId="104" fillId="0" borderId="28" xfId="593" applyFont="1" applyFill="1" applyBorder="1" applyAlignment="1">
      <alignment horizontal="center" shrinkToFit="1"/>
      <protection/>
    </xf>
    <xf numFmtId="0" fontId="104" fillId="0" borderId="29" xfId="593" applyFont="1" applyFill="1" applyBorder="1" applyAlignment="1">
      <alignment horizontal="center" shrinkToFit="1"/>
      <protection/>
    </xf>
    <xf numFmtId="0" fontId="98" fillId="0" borderId="40" xfId="593" applyFont="1" applyFill="1" applyBorder="1" applyAlignment="1">
      <alignment horizontal="center" shrinkToFit="1"/>
      <protection/>
    </xf>
    <xf numFmtId="0" fontId="121" fillId="0" borderId="21" xfId="593" applyFont="1" applyFill="1" applyBorder="1" applyAlignment="1">
      <alignment shrinkToFit="1"/>
      <protection/>
    </xf>
    <xf numFmtId="0" fontId="121" fillId="0" borderId="29" xfId="593" applyFont="1" applyFill="1" applyBorder="1" applyAlignment="1">
      <alignment shrinkToFit="1"/>
      <protection/>
    </xf>
    <xf numFmtId="0" fontId="99" fillId="0" borderId="38" xfId="593" applyFont="1" applyFill="1" applyBorder="1" applyAlignment="1">
      <alignment horizontal="center" shrinkToFit="1"/>
      <protection/>
    </xf>
    <xf numFmtId="0" fontId="98" fillId="0" borderId="36" xfId="593" applyFont="1" applyFill="1" applyBorder="1" applyAlignment="1">
      <alignment horizontal="center" shrinkToFit="1"/>
      <protection/>
    </xf>
    <xf numFmtId="0" fontId="98" fillId="0" borderId="39" xfId="593" applyFont="1" applyFill="1" applyBorder="1" applyAlignment="1">
      <alignment horizontal="center" shrinkToFit="1"/>
      <protection/>
    </xf>
    <xf numFmtId="0" fontId="98" fillId="0" borderId="38" xfId="593" applyFont="1" applyFill="1" applyBorder="1" applyAlignment="1">
      <alignment horizontal="center" shrinkToFit="1"/>
      <protection/>
    </xf>
    <xf numFmtId="0" fontId="99" fillId="0" borderId="2" xfId="593" applyFont="1" applyFill="1" applyBorder="1" applyAlignment="1">
      <alignment horizontal="center" shrinkToFit="1"/>
      <protection/>
    </xf>
    <xf numFmtId="0" fontId="98" fillId="0" borderId="0" xfId="593" applyFont="1" applyFill="1" applyBorder="1" applyAlignment="1">
      <alignment horizontal="center" shrinkToFit="1"/>
      <protection/>
    </xf>
    <xf numFmtId="0" fontId="98" fillId="0" borderId="21" xfId="593" applyFont="1" applyFill="1" applyBorder="1" applyAlignment="1">
      <alignment horizontal="center" shrinkToFit="1"/>
      <protection/>
    </xf>
    <xf numFmtId="0" fontId="98" fillId="0" borderId="2" xfId="593" applyFont="1" applyFill="1" applyBorder="1" applyAlignment="1">
      <alignment horizontal="center" shrinkToFit="1"/>
      <protection/>
    </xf>
    <xf numFmtId="0" fontId="55" fillId="0" borderId="0" xfId="629" applyFont="1" applyFill="1" applyBorder="1" applyAlignment="1">
      <alignment horizontal="center" vertical="center"/>
      <protection/>
    </xf>
    <xf numFmtId="0" fontId="55" fillId="0" borderId="0" xfId="629" applyFont="1" applyFill="1" applyAlignment="1">
      <alignment horizontal="center" vertical="center"/>
      <protection/>
    </xf>
    <xf numFmtId="0" fontId="98" fillId="0" borderId="30" xfId="629" applyFont="1" applyFill="1" applyBorder="1" applyAlignment="1">
      <alignment horizontal="center" vertical="center" shrinkToFit="1"/>
      <protection/>
    </xf>
    <xf numFmtId="0" fontId="98" fillId="0" borderId="29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wrapText="1" shrinkToFit="1"/>
      <protection/>
    </xf>
    <xf numFmtId="0" fontId="98" fillId="0" borderId="21" xfId="629" applyFont="1" applyFill="1" applyBorder="1" applyAlignment="1">
      <alignment horizontal="center" vertical="center" shrinkToFit="1"/>
      <protection/>
    </xf>
    <xf numFmtId="0" fontId="98" fillId="0" borderId="40" xfId="629" applyFont="1" applyFill="1" applyBorder="1" applyAlignment="1">
      <alignment horizontal="center" vertical="center" shrinkToFit="1"/>
      <protection/>
    </xf>
    <xf numFmtId="0" fontId="98" fillId="0" borderId="34" xfId="629" applyFont="1" applyFill="1" applyBorder="1" applyAlignment="1">
      <alignment horizontal="center" vertical="center" shrinkToFit="1"/>
      <protection/>
    </xf>
    <xf numFmtId="0" fontId="98" fillId="0" borderId="35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wrapText="1" shrinkToFit="1"/>
      <protection/>
    </xf>
    <xf numFmtId="0" fontId="98" fillId="0" borderId="2" xfId="629" applyFont="1" applyFill="1" applyBorder="1" applyAlignment="1">
      <alignment horizontal="center" vertical="center" shrinkToFit="1"/>
      <protection/>
    </xf>
    <xf numFmtId="0" fontId="99" fillId="0" borderId="38" xfId="629" applyFont="1" applyFill="1" applyBorder="1" applyAlignment="1">
      <alignment horizontal="center" vertical="center" shrinkToFit="1"/>
      <protection/>
    </xf>
    <xf numFmtId="0" fontId="98" fillId="0" borderId="36" xfId="629" applyFont="1" applyFill="1" applyBorder="1" applyAlignment="1">
      <alignment horizontal="center" vertical="center" shrinkToFit="1"/>
      <protection/>
    </xf>
    <xf numFmtId="0" fontId="99" fillId="0" borderId="32" xfId="629" applyFont="1" applyFill="1" applyBorder="1" applyAlignment="1">
      <alignment horizontal="center" vertical="center" shrinkToFit="1"/>
      <protection/>
    </xf>
    <xf numFmtId="0" fontId="98" fillId="0" borderId="32" xfId="629" applyFont="1" applyFill="1" applyBorder="1" applyAlignment="1">
      <alignment horizontal="center" vertical="center" shrinkToFit="1"/>
      <protection/>
    </xf>
    <xf numFmtId="0" fontId="98" fillId="0" borderId="39" xfId="629" applyFont="1" applyFill="1" applyBorder="1" applyAlignment="1">
      <alignment horizontal="center" vertical="center" shrinkToFit="1"/>
      <protection/>
    </xf>
    <xf numFmtId="0" fontId="98" fillId="0" borderId="38" xfId="629" applyFont="1" applyFill="1" applyBorder="1" applyAlignment="1">
      <alignment horizontal="center" vertical="center" shrinkToFit="1"/>
      <protection/>
    </xf>
    <xf numFmtId="0" fontId="98" fillId="0" borderId="23" xfId="629" applyFont="1" applyFill="1" applyBorder="1" applyAlignment="1">
      <alignment horizontal="center" vertical="center" shrinkToFit="1"/>
      <protection/>
    </xf>
    <xf numFmtId="0" fontId="98" fillId="0" borderId="22" xfId="629" applyFont="1" applyFill="1" applyBorder="1" applyAlignment="1">
      <alignment horizontal="center" vertical="center" shrinkToFit="1"/>
      <protection/>
    </xf>
    <xf numFmtId="0" fontId="98" fillId="0" borderId="24" xfId="629" applyFont="1" applyFill="1" applyBorder="1" applyAlignment="1">
      <alignment horizontal="center" vertical="center" shrinkToFit="1"/>
      <protection/>
    </xf>
    <xf numFmtId="0" fontId="98" fillId="0" borderId="0" xfId="629" applyFont="1" applyFill="1" applyBorder="1" applyAlignment="1">
      <alignment horizontal="center" vertical="center" shrinkToFit="1"/>
      <protection/>
    </xf>
    <xf numFmtId="0" fontId="98" fillId="0" borderId="28" xfId="629" applyFont="1" applyFill="1" applyBorder="1" applyAlignment="1">
      <alignment horizontal="center" vertical="center" shrinkToFit="1"/>
      <protection/>
    </xf>
    <xf numFmtId="0" fontId="98" fillId="0" borderId="33" xfId="629" applyFont="1" applyFill="1" applyBorder="1" applyAlignment="1">
      <alignment horizontal="center" vertical="center" shrinkToFit="1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/>
      <protection/>
    </xf>
    <xf numFmtId="1" fontId="101" fillId="0" borderId="33" xfId="634" applyNumberFormat="1" applyFont="1" applyFill="1" applyBorder="1" applyAlignment="1">
      <alignment horizontal="center" vertical="center"/>
      <protection/>
    </xf>
    <xf numFmtId="1" fontId="101" fillId="0" borderId="32" xfId="634" applyNumberFormat="1" applyFont="1" applyFill="1" applyBorder="1" applyAlignment="1">
      <alignment horizontal="center" vertical="center" wrapText="1"/>
      <protection/>
    </xf>
    <xf numFmtId="1" fontId="101" fillId="0" borderId="31" xfId="634" applyNumberFormat="1" applyFont="1" applyFill="1" applyBorder="1" applyAlignment="1">
      <alignment horizontal="center" vertical="center" wrapText="1"/>
      <protection/>
    </xf>
    <xf numFmtId="1" fontId="101" fillId="0" borderId="33" xfId="634" applyNumberFormat="1" applyFont="1" applyFill="1" applyBorder="1" applyAlignment="1">
      <alignment horizontal="center" vertical="center" wrapText="1"/>
      <protection/>
    </xf>
    <xf numFmtId="1" fontId="102" fillId="0" borderId="2" xfId="634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Alignment="1">
      <alignment horizontal="center" vertical="center"/>
      <protection/>
    </xf>
    <xf numFmtId="0" fontId="60" fillId="0" borderId="0" xfId="634" applyFont="1" applyFill="1" applyBorder="1" applyAlignment="1">
      <alignment horizontal="right" vertical="top"/>
      <protection/>
    </xf>
    <xf numFmtId="1" fontId="102" fillId="0" borderId="24" xfId="634" applyNumberFormat="1" applyFont="1" applyFill="1" applyBorder="1" applyAlignment="1">
      <alignment horizontal="center" vertical="center"/>
      <protection/>
    </xf>
    <xf numFmtId="1" fontId="102" fillId="0" borderId="21" xfId="634" applyNumberFormat="1" applyFont="1" applyFill="1" applyBorder="1" applyAlignment="1">
      <alignment horizontal="center" vertical="center"/>
      <protection/>
    </xf>
    <xf numFmtId="1" fontId="102" fillId="0" borderId="29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1" fontId="102" fillId="0" borderId="34" xfId="634" applyNumberFormat="1" applyFont="1" applyFill="1" applyBorder="1" applyAlignment="1">
      <alignment horizontal="center" vertical="center" wrapText="1"/>
      <protection/>
    </xf>
    <xf numFmtId="1" fontId="102" fillId="0" borderId="35" xfId="634" applyNumberFormat="1" applyFont="1" applyFill="1" applyBorder="1" applyAlignment="1">
      <alignment horizontal="center" vertical="center" wrapText="1"/>
      <protection/>
    </xf>
    <xf numFmtId="0" fontId="98" fillId="0" borderId="34" xfId="0" applyFont="1" applyFill="1" applyBorder="1" applyAlignment="1">
      <alignment/>
    </xf>
    <xf numFmtId="0" fontId="98" fillId="0" borderId="35" xfId="0" applyFont="1" applyFill="1" applyBorder="1" applyAlignment="1">
      <alignment/>
    </xf>
    <xf numFmtId="1" fontId="102" fillId="0" borderId="34" xfId="634" applyNumberFormat="1" applyFont="1" applyFill="1" applyBorder="1" applyAlignment="1">
      <alignment horizontal="center" vertical="center"/>
      <protection/>
    </xf>
    <xf numFmtId="1" fontId="102" fillId="0" borderId="35" xfId="634" applyNumberFormat="1" applyFont="1" applyFill="1" applyBorder="1" applyAlignment="1">
      <alignment horizontal="center" vertical="center"/>
      <protection/>
    </xf>
    <xf numFmtId="1" fontId="102" fillId="0" borderId="40" xfId="634" applyNumberFormat="1" applyFont="1" applyFill="1" applyBorder="1" applyAlignment="1">
      <alignment horizontal="center" vertical="center" wrapText="1"/>
      <protection/>
    </xf>
    <xf numFmtId="0" fontId="98" fillId="0" borderId="22" xfId="634" applyFont="1" applyFill="1" applyBorder="1" applyAlignment="1">
      <alignment horizontal="center" vertical="center" wrapText="1"/>
      <protection/>
    </xf>
    <xf numFmtId="0" fontId="98" fillId="0" borderId="38" xfId="634" applyFont="1" applyFill="1" applyBorder="1" applyAlignment="1">
      <alignment horizontal="center" vertical="center" wrapText="1"/>
      <protection/>
    </xf>
    <xf numFmtId="0" fontId="98" fillId="0" borderId="36" xfId="634" applyFont="1" applyFill="1" applyBorder="1" applyAlignment="1">
      <alignment horizontal="center" vertical="center" wrapText="1"/>
      <protection/>
    </xf>
    <xf numFmtId="0" fontId="98" fillId="0" borderId="39" xfId="634" applyFont="1" applyFill="1" applyBorder="1" applyAlignment="1">
      <alignment horizontal="center" vertical="center" wrapText="1"/>
      <protection/>
    </xf>
    <xf numFmtId="0" fontId="98" fillId="0" borderId="30" xfId="634" applyFont="1" applyFill="1" applyBorder="1" applyAlignment="1">
      <alignment horizontal="center" vertical="center" wrapText="1"/>
      <protection/>
    </xf>
    <xf numFmtId="0" fontId="98" fillId="0" borderId="28" xfId="634" applyFont="1" applyFill="1" applyBorder="1" applyAlignment="1">
      <alignment horizontal="center" vertical="center" wrapText="1"/>
      <protection/>
    </xf>
    <xf numFmtId="0" fontId="98" fillId="0" borderId="24" xfId="634" applyFont="1" applyFill="1" applyBorder="1" applyAlignment="1">
      <alignment horizontal="center" vertical="center"/>
      <protection/>
    </xf>
    <xf numFmtId="0" fontId="55" fillId="0" borderId="0" xfId="634" applyFont="1" applyFill="1" applyAlignment="1">
      <alignment horizontal="center" vertical="center" wrapText="1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2" xfId="634" applyFont="1" applyFill="1" applyBorder="1" applyAlignment="1">
      <alignment horizontal="center" vertical="center"/>
      <protection/>
    </xf>
    <xf numFmtId="0" fontId="98" fillId="0" borderId="30" xfId="0" applyFont="1" applyFill="1" applyBorder="1" applyAlignment="1">
      <alignment horizontal="center"/>
    </xf>
    <xf numFmtId="0" fontId="98" fillId="0" borderId="28" xfId="0" applyFont="1" applyFill="1" applyBorder="1" applyAlignment="1">
      <alignment horizontal="center"/>
    </xf>
    <xf numFmtId="0" fontId="98" fillId="0" borderId="29" xfId="0" applyFont="1" applyFill="1" applyBorder="1" applyAlignment="1">
      <alignment horizontal="center"/>
    </xf>
    <xf numFmtId="0" fontId="98" fillId="0" borderId="27" xfId="634" applyFont="1" applyFill="1" applyBorder="1" applyAlignment="1">
      <alignment horizontal="center" vertical="center" wrapText="1"/>
      <protection/>
    </xf>
    <xf numFmtId="0" fontId="98" fillId="0" borderId="31" xfId="634" applyFont="1" applyFill="1" applyBorder="1" applyAlignment="1">
      <alignment horizontal="center" vertical="center" wrapText="1"/>
      <protection/>
    </xf>
    <xf numFmtId="0" fontId="98" fillId="0" borderId="33" xfId="634" applyFont="1" applyFill="1" applyBorder="1" applyAlignment="1">
      <alignment horizontal="center" vertical="center" wrapText="1"/>
      <protection/>
    </xf>
    <xf numFmtId="0" fontId="98" fillId="0" borderId="40" xfId="634" applyFont="1" applyFill="1" applyBorder="1" applyAlignment="1">
      <alignment horizontal="center" vertical="center"/>
      <protection/>
    </xf>
    <xf numFmtId="0" fontId="98" fillId="0" borderId="34" xfId="634" applyFont="1" applyFill="1" applyBorder="1" applyAlignment="1">
      <alignment horizontal="center" vertical="center"/>
      <protection/>
    </xf>
    <xf numFmtId="0" fontId="98" fillId="0" borderId="35" xfId="634" applyFont="1" applyFill="1" applyBorder="1" applyAlignment="1">
      <alignment horizontal="center" vertical="center"/>
      <protection/>
    </xf>
    <xf numFmtId="41" fontId="120" fillId="0" borderId="0" xfId="636" applyNumberFormat="1" applyFont="1" applyFill="1" applyBorder="1" applyAlignment="1" applyProtection="1">
      <alignment horizontal="right" vertical="center"/>
      <protection locked="0"/>
    </xf>
    <xf numFmtId="41" fontId="120" fillId="0" borderId="21" xfId="636" applyNumberFormat="1" applyFont="1" applyFill="1" applyBorder="1" applyAlignment="1" applyProtection="1">
      <alignment horizontal="right" vertical="center"/>
      <protection locked="0"/>
    </xf>
    <xf numFmtId="41" fontId="98" fillId="0" borderId="0" xfId="0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 applyProtection="1">
      <alignment horizontal="right" vertical="center"/>
      <protection locked="0"/>
    </xf>
    <xf numFmtId="41" fontId="98" fillId="0" borderId="21" xfId="0" applyNumberFormat="1" applyFont="1" applyFill="1" applyBorder="1" applyAlignment="1" applyProtection="1">
      <alignment horizontal="right" vertical="center"/>
      <protection locked="0"/>
    </xf>
    <xf numFmtId="41" fontId="98" fillId="0" borderId="0" xfId="636" applyNumberFormat="1" applyFont="1" applyFill="1" applyBorder="1" applyAlignment="1" applyProtection="1">
      <alignment horizontal="center" vertical="center"/>
      <protection locked="0"/>
    </xf>
    <xf numFmtId="41" fontId="98" fillId="0" borderId="21" xfId="636" applyNumberFormat="1" applyFont="1" applyFill="1" applyBorder="1" applyAlignment="1" applyProtection="1">
      <alignment horizontal="center" vertical="center"/>
      <protection locked="0"/>
    </xf>
    <xf numFmtId="41" fontId="98" fillId="0" borderId="0" xfId="0" applyNumberFormat="1" applyFont="1" applyFill="1" applyBorder="1" applyAlignment="1">
      <alignment horizontal="right" vertical="center"/>
    </xf>
    <xf numFmtId="41" fontId="98" fillId="0" borderId="21" xfId="0" applyNumberFormat="1" applyFont="1" applyFill="1" applyBorder="1" applyAlignment="1">
      <alignment horizontal="right" vertical="center"/>
    </xf>
    <xf numFmtId="41" fontId="98" fillId="0" borderId="0" xfId="0" applyNumberFormat="1" applyFont="1" applyFill="1" applyBorder="1" applyAlignment="1">
      <alignment horizontal="center" vertical="center"/>
    </xf>
    <xf numFmtId="41" fontId="120" fillId="0" borderId="0" xfId="636" applyNumberFormat="1" applyFont="1" applyFill="1" applyBorder="1" applyAlignment="1" applyProtection="1">
      <alignment horizontal="center" vertical="center"/>
      <protection locked="0"/>
    </xf>
    <xf numFmtId="0" fontId="98" fillId="0" borderId="32" xfId="636" applyFont="1" applyFill="1" applyBorder="1" applyAlignment="1">
      <alignment horizontal="center" vertical="center" wrapText="1"/>
      <protection/>
    </xf>
    <xf numFmtId="0" fontId="98" fillId="0" borderId="31" xfId="636" applyFont="1" applyFill="1" applyBorder="1" applyAlignment="1">
      <alignment horizontal="center" vertical="center"/>
      <protection/>
    </xf>
    <xf numFmtId="0" fontId="98" fillId="0" borderId="33" xfId="636" applyFont="1" applyFill="1" applyBorder="1" applyAlignment="1">
      <alignment horizontal="center" vertical="center"/>
      <protection/>
    </xf>
    <xf numFmtId="0" fontId="98" fillId="0" borderId="32" xfId="636" applyFont="1" applyFill="1" applyBorder="1" applyAlignment="1">
      <alignment horizontal="center" vertical="center" wrapText="1" shrinkToFit="1"/>
      <protection/>
    </xf>
    <xf numFmtId="0" fontId="98" fillId="0" borderId="31" xfId="636" applyFont="1" applyFill="1" applyBorder="1" applyAlignment="1">
      <alignment horizontal="center" vertical="center" shrinkToFit="1"/>
      <protection/>
    </xf>
    <xf numFmtId="0" fontId="98" fillId="0" borderId="33" xfId="636" applyFont="1" applyFill="1" applyBorder="1" applyAlignment="1">
      <alignment horizontal="center" vertical="center" shrinkToFit="1"/>
      <protection/>
    </xf>
    <xf numFmtId="0" fontId="98" fillId="0" borderId="40" xfId="636" applyFont="1" applyFill="1" applyBorder="1" applyAlignment="1">
      <alignment horizontal="center" vertical="center"/>
      <protection/>
    </xf>
    <xf numFmtId="0" fontId="98" fillId="0" borderId="38" xfId="636" applyFont="1" applyFill="1" applyBorder="1" applyAlignment="1">
      <alignment horizontal="center" vertical="center" wrapText="1"/>
      <protection/>
    </xf>
    <xf numFmtId="0" fontId="98" fillId="0" borderId="39" xfId="636" applyFont="1" applyFill="1" applyBorder="1" applyAlignment="1">
      <alignment horizontal="center" vertical="center" wrapText="1"/>
      <protection/>
    </xf>
    <xf numFmtId="0" fontId="98" fillId="0" borderId="21" xfId="636" applyFont="1" applyFill="1" applyBorder="1" applyAlignment="1">
      <alignment horizontal="center" vertical="center" wrapText="1"/>
      <protection/>
    </xf>
    <xf numFmtId="0" fontId="98" fillId="0" borderId="32" xfId="0" applyFont="1" applyFill="1" applyBorder="1" applyAlignment="1">
      <alignment horizontal="center" vertical="center" wrapText="1"/>
    </xf>
    <xf numFmtId="0" fontId="98" fillId="0" borderId="32" xfId="575" applyFont="1" applyFill="1" applyBorder="1" applyAlignment="1">
      <alignment horizontal="center" vertical="center" wrapText="1"/>
      <protection/>
    </xf>
    <xf numFmtId="0" fontId="98" fillId="0" borderId="33" xfId="575" applyFont="1" applyFill="1" applyBorder="1" applyAlignment="1">
      <alignment horizontal="center" vertical="center" wrapText="1"/>
      <protection/>
    </xf>
    <xf numFmtId="0" fontId="55" fillId="0" borderId="0" xfId="634" applyFont="1" applyFill="1" applyBorder="1" applyAlignment="1">
      <alignment horizontal="center" vertical="center"/>
      <protection/>
    </xf>
    <xf numFmtId="190" fontId="113" fillId="0" borderId="27" xfId="551" applyFont="1" applyFill="1" applyBorder="1" applyAlignment="1">
      <alignment horizontal="center" vertical="center" wrapText="1"/>
    </xf>
    <xf numFmtId="190" fontId="98" fillId="0" borderId="31" xfId="551" applyFont="1" applyFill="1" applyBorder="1" applyAlignment="1">
      <alignment horizontal="center" vertical="center" wrapText="1"/>
    </xf>
    <xf numFmtId="190" fontId="98" fillId="0" borderId="33" xfId="551" applyFont="1" applyFill="1" applyBorder="1" applyAlignment="1">
      <alignment horizontal="center" vertical="center" wrapText="1"/>
    </xf>
    <xf numFmtId="0" fontId="60" fillId="0" borderId="0" xfId="634" applyFont="1" applyFill="1" applyBorder="1" applyAlignment="1">
      <alignment horizontal="center" vertical="center"/>
      <protection/>
    </xf>
    <xf numFmtId="0" fontId="98" fillId="0" borderId="2" xfId="634" applyFont="1" applyFill="1" applyBorder="1" applyAlignment="1">
      <alignment horizontal="center" vertical="center" wrapText="1"/>
      <protection/>
    </xf>
    <xf numFmtId="0" fontId="55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0" xfId="0" applyFont="1" applyFill="1" applyAlignment="1">
      <alignment horizontal="center" vertical="center"/>
    </xf>
    <xf numFmtId="190" fontId="99" fillId="0" borderId="35" xfId="551" applyFont="1" applyFill="1" applyBorder="1" applyAlignment="1">
      <alignment horizontal="center" vertical="center" wrapText="1"/>
    </xf>
    <xf numFmtId="190" fontId="98" fillId="0" borderId="37" xfId="551" applyFont="1" applyFill="1" applyBorder="1" applyAlignment="1">
      <alignment horizontal="center" vertical="center"/>
    </xf>
    <xf numFmtId="0" fontId="98" fillId="0" borderId="46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3" fontId="98" fillId="0" borderId="30" xfId="636" applyNumberFormat="1" applyFont="1" applyFill="1" applyBorder="1" applyAlignment="1">
      <alignment horizontal="center" vertical="center" wrapText="1"/>
      <protection/>
    </xf>
    <xf numFmtId="3" fontId="98" fillId="0" borderId="29" xfId="636" applyNumberFormat="1" applyFont="1" applyFill="1" applyBorder="1" applyAlignment="1">
      <alignment horizontal="center" vertical="center"/>
      <protection/>
    </xf>
    <xf numFmtId="3" fontId="98" fillId="0" borderId="23" xfId="636" applyNumberFormat="1" applyFont="1" applyFill="1" applyBorder="1" applyAlignment="1">
      <alignment horizontal="center" vertical="center"/>
      <protection/>
    </xf>
    <xf numFmtId="3" fontId="98" fillId="0" borderId="24" xfId="636" applyNumberFormat="1" applyFont="1" applyFill="1" applyBorder="1" applyAlignment="1">
      <alignment horizontal="center" vertical="center"/>
      <protection/>
    </xf>
    <xf numFmtId="3" fontId="55" fillId="0" borderId="0" xfId="636" applyNumberFormat="1" applyFont="1" applyFill="1" applyAlignment="1">
      <alignment horizontal="center" vertical="center"/>
      <protection/>
    </xf>
    <xf numFmtId="3" fontId="98" fillId="0" borderId="30" xfId="636" applyNumberFormat="1" applyFont="1" applyFill="1" applyBorder="1" applyAlignment="1">
      <alignment horizontal="center" vertical="center"/>
      <protection/>
    </xf>
    <xf numFmtId="1" fontId="55" fillId="0" borderId="0" xfId="634" applyNumberFormat="1" applyFont="1" applyFill="1" applyBorder="1" applyAlignment="1">
      <alignment horizontal="center" vertical="center"/>
      <protection/>
    </xf>
    <xf numFmtId="1" fontId="98" fillId="0" borderId="32" xfId="634" applyNumberFormat="1" applyFont="1" applyFill="1" applyBorder="1" applyAlignment="1">
      <alignment horizontal="center" vertical="center"/>
      <protection/>
    </xf>
    <xf numFmtId="1" fontId="98" fillId="0" borderId="31" xfId="634" applyNumberFormat="1" applyFont="1" applyFill="1" applyBorder="1" applyAlignment="1">
      <alignment horizontal="center" vertical="center"/>
      <protection/>
    </xf>
    <xf numFmtId="0" fontId="98" fillId="0" borderId="32" xfId="634" applyFont="1" applyFill="1" applyBorder="1" applyAlignment="1">
      <alignment horizontal="center" vertical="center"/>
      <protection/>
    </xf>
    <xf numFmtId="0" fontId="98" fillId="0" borderId="31" xfId="634" applyFont="1" applyFill="1" applyBorder="1" applyAlignment="1">
      <alignment horizontal="center" vertical="center"/>
      <protection/>
    </xf>
    <xf numFmtId="0" fontId="98" fillId="0" borderId="33" xfId="634" applyFont="1" applyFill="1" applyBorder="1" applyAlignment="1">
      <alignment horizontal="center" vertical="center"/>
      <protection/>
    </xf>
    <xf numFmtId="1" fontId="98" fillId="0" borderId="33" xfId="634" applyNumberFormat="1" applyFont="1" applyFill="1" applyBorder="1" applyAlignment="1">
      <alignment horizontal="center" vertical="center"/>
      <protection/>
    </xf>
    <xf numFmtId="1" fontId="98" fillId="0" borderId="24" xfId="634" applyNumberFormat="1" applyFont="1" applyFill="1" applyBorder="1" applyAlignment="1">
      <alignment horizontal="center" vertical="center"/>
      <protection/>
    </xf>
    <xf numFmtId="0" fontId="98" fillId="0" borderId="21" xfId="0" applyFont="1" applyFill="1" applyBorder="1" applyAlignment="1">
      <alignment horizontal="center" vertical="center"/>
    </xf>
    <xf numFmtId="0" fontId="98" fillId="0" borderId="29" xfId="0" applyFont="1" applyFill="1" applyBorder="1" applyAlignment="1">
      <alignment horizontal="center" vertical="center"/>
    </xf>
    <xf numFmtId="0" fontId="98" fillId="0" borderId="39" xfId="634" applyFont="1" applyFill="1" applyBorder="1" applyAlignment="1">
      <alignment horizontal="center" vertical="center"/>
      <protection/>
    </xf>
    <xf numFmtId="0" fontId="98" fillId="0" borderId="30" xfId="634" applyFont="1" applyFill="1" applyBorder="1" applyAlignment="1">
      <alignment horizontal="center" vertical="center"/>
      <protection/>
    </xf>
    <xf numFmtId="0" fontId="98" fillId="0" borderId="29" xfId="634" applyFont="1" applyFill="1" applyBorder="1" applyAlignment="1">
      <alignment horizontal="center" vertical="center"/>
      <protection/>
    </xf>
    <xf numFmtId="1" fontId="98" fillId="0" borderId="40" xfId="634" applyNumberFormat="1" applyFont="1" applyFill="1" applyBorder="1" applyAlignment="1">
      <alignment horizontal="center" vertical="center" wrapText="1"/>
      <protection/>
    </xf>
    <xf numFmtId="1" fontId="98" fillId="0" borderId="34" xfId="634" applyNumberFormat="1" applyFont="1" applyFill="1" applyBorder="1" applyAlignment="1">
      <alignment horizontal="center" vertical="center" wrapText="1"/>
      <protection/>
    </xf>
    <xf numFmtId="1" fontId="98" fillId="0" borderId="35" xfId="634" applyNumberFormat="1" applyFont="1" applyFill="1" applyBorder="1" applyAlignment="1">
      <alignment horizontal="center" vertical="center" wrapText="1"/>
      <protection/>
    </xf>
    <xf numFmtId="1" fontId="98" fillId="0" borderId="30" xfId="634" applyNumberFormat="1" applyFont="1" applyFill="1" applyBorder="1" applyAlignment="1">
      <alignment horizontal="center" vertical="center"/>
      <protection/>
    </xf>
    <xf numFmtId="1" fontId="98" fillId="0" borderId="28" xfId="634" applyNumberFormat="1" applyFont="1" applyFill="1" applyBorder="1" applyAlignment="1">
      <alignment horizontal="center" vertical="center"/>
      <protection/>
    </xf>
    <xf numFmtId="1" fontId="98" fillId="0" borderId="29" xfId="634" applyNumberFormat="1" applyFont="1" applyFill="1" applyBorder="1" applyAlignment="1">
      <alignment horizontal="center" vertical="center"/>
      <protection/>
    </xf>
    <xf numFmtId="0" fontId="98" fillId="0" borderId="23" xfId="634" applyFont="1" applyFill="1" applyBorder="1" applyAlignment="1">
      <alignment horizontal="center" vertical="center"/>
      <protection/>
    </xf>
    <xf numFmtId="0" fontId="98" fillId="0" borderId="2" xfId="0" applyFont="1" applyFill="1" applyBorder="1" applyAlignment="1">
      <alignment horizontal="center" vertical="center"/>
    </xf>
    <xf numFmtId="0" fontId="98" fillId="0" borderId="30" xfId="0" applyFont="1" applyFill="1" applyBorder="1" applyAlignment="1">
      <alignment horizontal="center" vertical="center"/>
    </xf>
    <xf numFmtId="0" fontId="98" fillId="0" borderId="28" xfId="634" applyFont="1" applyFill="1" applyBorder="1" applyAlignment="1">
      <alignment horizontal="center" vertical="center"/>
      <protection/>
    </xf>
    <xf numFmtId="0" fontId="99" fillId="0" borderId="38" xfId="634" applyFont="1" applyFill="1" applyBorder="1" applyAlignment="1">
      <alignment horizontal="center" vertical="center" wrapText="1"/>
      <protection/>
    </xf>
    <xf numFmtId="0" fontId="99" fillId="0" borderId="36" xfId="634" applyFont="1" applyFill="1" applyBorder="1" applyAlignment="1">
      <alignment horizontal="center" vertical="center" wrapText="1"/>
      <protection/>
    </xf>
    <xf numFmtId="0" fontId="99" fillId="0" borderId="39" xfId="634" applyFont="1" applyFill="1" applyBorder="1" applyAlignment="1">
      <alignment horizontal="center" vertical="center" wrapText="1"/>
      <protection/>
    </xf>
    <xf numFmtId="1" fontId="98" fillId="0" borderId="40" xfId="634" applyNumberFormat="1" applyFont="1" applyFill="1" applyBorder="1" applyAlignment="1">
      <alignment horizontal="center" vertical="center"/>
      <protection/>
    </xf>
    <xf numFmtId="1" fontId="98" fillId="0" borderId="34" xfId="634" applyNumberFormat="1" applyFont="1" applyFill="1" applyBorder="1" applyAlignment="1">
      <alignment horizontal="center" vertical="center"/>
      <protection/>
    </xf>
    <xf numFmtId="1" fontId="98" fillId="0" borderId="35" xfId="634" applyNumberFormat="1" applyFont="1" applyFill="1" applyBorder="1" applyAlignment="1">
      <alignment horizontal="center" vertical="center"/>
      <protection/>
    </xf>
    <xf numFmtId="3" fontId="98" fillId="0" borderId="34" xfId="636" applyNumberFormat="1" applyFont="1" applyFill="1" applyBorder="1" applyAlignment="1">
      <alignment horizontal="center" vertical="center"/>
      <protection/>
    </xf>
    <xf numFmtId="3" fontId="98" fillId="0" borderId="35" xfId="636" applyNumberFormat="1" applyFont="1" applyFill="1" applyBorder="1" applyAlignment="1">
      <alignment horizontal="center" vertical="center"/>
      <protection/>
    </xf>
    <xf numFmtId="3" fontId="98" fillId="0" borderId="6" xfId="636" applyNumberFormat="1" applyFont="1" applyFill="1" applyBorder="1" applyAlignment="1">
      <alignment horizontal="center" vertical="center"/>
      <protection/>
    </xf>
    <xf numFmtId="3" fontId="98" fillId="0" borderId="37" xfId="636" applyNumberFormat="1" applyFont="1" applyFill="1" applyBorder="1" applyAlignment="1">
      <alignment horizontal="center" vertical="center"/>
      <protection/>
    </xf>
    <xf numFmtId="3" fontId="98" fillId="0" borderId="40" xfId="636" applyNumberFormat="1" applyFont="1" applyFill="1" applyBorder="1" applyAlignment="1">
      <alignment horizontal="center" vertical="center"/>
      <protection/>
    </xf>
    <xf numFmtId="3" fontId="98" fillId="0" borderId="47" xfId="636" applyNumberFormat="1" applyFont="1" applyFill="1" applyBorder="1" applyAlignment="1">
      <alignment horizontal="center" vertical="center"/>
      <protection/>
    </xf>
    <xf numFmtId="3" fontId="98" fillId="0" borderId="27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 wrapText="1"/>
      <protection/>
    </xf>
    <xf numFmtId="3" fontId="98" fillId="0" borderId="33" xfId="636" applyNumberFormat="1" applyFont="1" applyFill="1" applyBorder="1" applyAlignment="1">
      <alignment horizontal="center" vertical="center" wrapText="1"/>
      <protection/>
    </xf>
    <xf numFmtId="3" fontId="55" fillId="0" borderId="0" xfId="638" applyNumberFormat="1" applyFont="1" applyFill="1" applyAlignment="1">
      <alignment horizontal="center" vertical="center" shrinkToFit="1"/>
      <protection/>
    </xf>
    <xf numFmtId="0" fontId="55" fillId="0" borderId="0" xfId="638" applyFont="1" applyFill="1" applyAlignment="1">
      <alignment horizontal="center" vertical="center"/>
      <protection/>
    </xf>
    <xf numFmtId="0" fontId="56" fillId="0" borderId="0" xfId="631" applyFont="1" applyFill="1" applyAlignment="1">
      <alignment horizontal="center" vertical="center"/>
      <protection/>
    </xf>
    <xf numFmtId="0" fontId="98" fillId="0" borderId="24" xfId="638" applyFont="1" applyFill="1" applyBorder="1" applyAlignment="1">
      <alignment horizontal="center" vertical="center" wrapText="1"/>
      <protection/>
    </xf>
    <xf numFmtId="0" fontId="98" fillId="0" borderId="21" xfId="638" applyFont="1" applyFill="1" applyBorder="1" applyAlignment="1">
      <alignment horizontal="center" vertical="center" wrapText="1"/>
      <protection/>
    </xf>
    <xf numFmtId="0" fontId="98" fillId="0" borderId="29" xfId="638" applyFont="1" applyFill="1" applyBorder="1" applyAlignment="1">
      <alignment horizontal="center" vertical="center" wrapText="1"/>
      <protection/>
    </xf>
    <xf numFmtId="3" fontId="98" fillId="0" borderId="32" xfId="636" applyNumberFormat="1" applyFont="1" applyFill="1" applyBorder="1" applyAlignment="1">
      <alignment horizontal="center" vertical="center" wrapText="1"/>
      <protection/>
    </xf>
    <xf numFmtId="3" fontId="98" fillId="0" borderId="31" xfId="636" applyNumberFormat="1" applyFont="1" applyFill="1" applyBorder="1" applyAlignment="1">
      <alignment horizontal="center" vertical="center"/>
      <protection/>
    </xf>
    <xf numFmtId="3" fontId="98" fillId="0" borderId="33" xfId="636" applyNumberFormat="1" applyFont="1" applyFill="1" applyBorder="1" applyAlignment="1">
      <alignment horizontal="center" vertical="center"/>
      <protection/>
    </xf>
    <xf numFmtId="3" fontId="98" fillId="0" borderId="31" xfId="636" applyNumberFormat="1" applyFont="1" applyFill="1" applyBorder="1" applyAlignment="1">
      <alignment horizontal="center" vertical="center" wrapText="1" shrinkToFit="1"/>
      <protection/>
    </xf>
    <xf numFmtId="3" fontId="98" fillId="0" borderId="33" xfId="636" applyNumberFormat="1" applyFont="1" applyFill="1" applyBorder="1" applyAlignment="1">
      <alignment horizontal="center" vertical="center" wrapText="1" shrinkToFit="1"/>
      <protection/>
    </xf>
    <xf numFmtId="3" fontId="55" fillId="0" borderId="0" xfId="636" applyNumberFormat="1" applyFont="1" applyFill="1" applyAlignment="1">
      <alignment horizontal="center" vertical="center" shrinkToFit="1"/>
      <protection/>
    </xf>
    <xf numFmtId="0" fontId="98" fillId="0" borderId="21" xfId="636" applyFont="1" applyFill="1" applyBorder="1" applyAlignment="1">
      <alignment horizontal="center" vertical="center"/>
      <protection/>
    </xf>
    <xf numFmtId="0" fontId="55" fillId="0" borderId="0" xfId="636" applyFont="1" applyFill="1" applyBorder="1" applyAlignment="1">
      <alignment horizontal="center" vertical="center"/>
      <protection/>
    </xf>
    <xf numFmtId="0" fontId="98" fillId="0" borderId="29" xfId="636" applyFont="1" applyFill="1" applyBorder="1" applyAlignment="1">
      <alignment horizontal="center" vertical="center"/>
      <protection/>
    </xf>
    <xf numFmtId="3" fontId="55" fillId="0" borderId="0" xfId="637" applyNumberFormat="1" applyFont="1" applyFill="1" applyAlignment="1">
      <alignment horizontal="center" vertical="center"/>
      <protection/>
    </xf>
    <xf numFmtId="0" fontId="98" fillId="0" borderId="24" xfId="637" applyFont="1" applyFill="1" applyBorder="1" applyAlignment="1">
      <alignment horizontal="center" vertical="center"/>
      <protection/>
    </xf>
    <xf numFmtId="0" fontId="98" fillId="0" borderId="21" xfId="637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3" fontId="98" fillId="0" borderId="22" xfId="637" applyNumberFormat="1" applyFont="1" applyFill="1" applyBorder="1" applyAlignment="1">
      <alignment horizontal="center" vertical="center"/>
      <protection/>
    </xf>
    <xf numFmtId="3" fontId="98" fillId="0" borderId="24" xfId="637" applyNumberFormat="1" applyFont="1" applyFill="1" applyBorder="1" applyAlignment="1">
      <alignment horizontal="center" vertical="center"/>
      <protection/>
    </xf>
    <xf numFmtId="3" fontId="98" fillId="0" borderId="30" xfId="637" applyNumberFormat="1" applyFont="1" applyFill="1" applyBorder="1" applyAlignment="1">
      <alignment horizontal="center" vertical="center"/>
      <protection/>
    </xf>
    <xf numFmtId="3" fontId="98" fillId="0" borderId="28" xfId="637" applyNumberFormat="1" applyFont="1" applyFill="1" applyBorder="1" applyAlignment="1">
      <alignment horizontal="center" vertical="center"/>
      <protection/>
    </xf>
    <xf numFmtId="3" fontId="98" fillId="0" borderId="29" xfId="637" applyNumberFormat="1" applyFont="1" applyFill="1" applyBorder="1" applyAlignment="1">
      <alignment horizontal="center" vertical="center"/>
      <protection/>
    </xf>
    <xf numFmtId="0" fontId="98" fillId="0" borderId="23" xfId="637" applyFont="1" applyFill="1" applyBorder="1" applyAlignment="1">
      <alignment horizontal="center" vertical="center"/>
      <protection/>
    </xf>
    <xf numFmtId="0" fontId="98" fillId="0" borderId="2" xfId="637" applyFont="1" applyFill="1" applyBorder="1" applyAlignment="1">
      <alignment horizontal="center" vertical="center"/>
      <protection/>
    </xf>
    <xf numFmtId="3" fontId="98" fillId="0" borderId="38" xfId="637" applyNumberFormat="1" applyFont="1" applyFill="1" applyBorder="1" applyAlignment="1">
      <alignment horizontal="center" vertical="center"/>
      <protection/>
    </xf>
    <xf numFmtId="3" fontId="98" fillId="0" borderId="36" xfId="637" applyNumberFormat="1" applyFont="1" applyFill="1" applyBorder="1" applyAlignment="1">
      <alignment horizontal="center" vertical="center"/>
      <protection/>
    </xf>
    <xf numFmtId="3" fontId="98" fillId="0" borderId="39" xfId="637" applyNumberFormat="1" applyFont="1" applyFill="1" applyBorder="1" applyAlignment="1">
      <alignment horizontal="center" vertical="center"/>
      <protection/>
    </xf>
    <xf numFmtId="3" fontId="98" fillId="0" borderId="23" xfId="637" applyNumberFormat="1" applyFont="1" applyFill="1" applyBorder="1" applyAlignment="1">
      <alignment horizontal="center" vertical="center"/>
      <protection/>
    </xf>
    <xf numFmtId="0" fontId="98" fillId="0" borderId="23" xfId="0" applyFont="1" applyBorder="1" applyAlignment="1">
      <alignment horizontal="center" vertical="center"/>
    </xf>
    <xf numFmtId="0" fontId="98" fillId="0" borderId="2" xfId="0" applyFont="1" applyBorder="1" applyAlignment="1">
      <alignment horizontal="center" vertical="center"/>
    </xf>
    <xf numFmtId="0" fontId="98" fillId="0" borderId="30" xfId="0" applyFont="1" applyBorder="1" applyAlignment="1">
      <alignment horizontal="center" vertical="center"/>
    </xf>
    <xf numFmtId="0" fontId="98" fillId="0" borderId="10" xfId="575" applyFont="1" applyFill="1" applyBorder="1" applyAlignment="1">
      <alignment horizontal="center" vertical="center" wrapText="1"/>
      <protection/>
    </xf>
    <xf numFmtId="0" fontId="98" fillId="0" borderId="10" xfId="575" applyFont="1" applyFill="1" applyBorder="1" applyAlignment="1">
      <alignment horizontal="center" vertical="center" wrapText="1"/>
      <protection/>
    </xf>
    <xf numFmtId="0" fontId="99" fillId="0" borderId="35" xfId="575" applyFont="1" applyFill="1" applyBorder="1" applyAlignment="1">
      <alignment horizontal="center" vertical="center" wrapText="1"/>
      <protection/>
    </xf>
    <xf numFmtId="0" fontId="98" fillId="0" borderId="37" xfId="575" applyFont="1" applyFill="1" applyBorder="1" applyAlignment="1">
      <alignment horizontal="center" vertical="center" wrapText="1"/>
      <protection/>
    </xf>
    <xf numFmtId="0" fontId="98" fillId="0" borderId="27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0" fontId="98" fillId="0" borderId="46" xfId="575" applyFont="1" applyFill="1" applyBorder="1" applyAlignment="1">
      <alignment horizontal="center" vertical="center" wrapText="1"/>
      <protection/>
    </xf>
    <xf numFmtId="42" fontId="98" fillId="0" borderId="46" xfId="555" applyFont="1" applyFill="1" applyBorder="1" applyAlignment="1">
      <alignment horizontal="center" vertical="center" wrapText="1"/>
    </xf>
  </cellXfs>
  <cellStyles count="628">
    <cellStyle name="Normal" xfId="0"/>
    <cellStyle name="&quot;" xfId="15"/>
    <cellStyle name="&quot; 2" xfId="16"/>
    <cellStyle name="&quot; 3" xfId="17"/>
    <cellStyle name="&quot;_도로교통공단(110803)" xfId="18"/>
    <cellStyle name="&quot;_도로교통공단(110803) 2" xfId="19"/>
    <cellStyle name="&quot;_도로교통공단(110803) 3" xfId="20"/>
    <cellStyle name="??&amp;O?&amp;H?_x0008__x000F__x0007_?_x0007__x0001__x0001_" xfId="21"/>
    <cellStyle name="??&amp;O?&amp;H?_x0008__x000F__x0007_?_x0007__x0001__x0001_ 2" xfId="22"/>
    <cellStyle name="??&amp;O?&amp;H?_x0008__x000F__x0007_?_x0007__x0001__x0001_ 3" xfId="23"/>
    <cellStyle name="??&amp;O?&amp;H?_x0008_??_x0007__x0001__x0001_" xfId="24"/>
    <cellStyle name="??&amp;O?&amp;H?_x0008_??_x0007__x0001__x0001_ 2" xfId="25"/>
    <cellStyle name="??&amp;O?&amp;H?_x0008_??_x0007__x0001__x0001_ 3" xfId="26"/>
    <cellStyle name="?W?_laroux" xfId="27"/>
    <cellStyle name="_05-허가민원과~이향숙~엑셀" xfId="28"/>
    <cellStyle name="_06-자치정보과(2008-12-31기준 작성)" xfId="29"/>
    <cellStyle name="_10. 주택,건설" xfId="30"/>
    <cellStyle name="_11. 교통,관광 및 정보통신" xfId="31"/>
    <cellStyle name="_17-청정농업과~이권행~엑셀" xfId="32"/>
    <cellStyle name="_2008년말기준 통계연보 자료-백주순" xfId="33"/>
    <cellStyle name="_3. 인구" xfId="34"/>
    <cellStyle name="_3인구" xfId="35"/>
    <cellStyle name="_6. 농림수산업" xfId="36"/>
    <cellStyle name="_Book1" xfId="37"/>
    <cellStyle name="_Book1 2" xfId="38"/>
    <cellStyle name="_Book1 3" xfId="39"/>
    <cellStyle name="_도로과" xfId="40"/>
    <cellStyle name="_산림형질변경허가내역(보령시통계)" xfId="41"/>
    <cellStyle name="_읍면동별 인구이동" xfId="42"/>
    <cellStyle name="_허가민원과-외국인(2008-12-31기준 작성)" xfId="43"/>
    <cellStyle name="’E‰Y [0.00]_laroux" xfId="44"/>
    <cellStyle name="’E‰Y_laroux" xfId="45"/>
    <cellStyle name="¤@?e_TEST-1 " xfId="46"/>
    <cellStyle name="20% - Accent1" xfId="47"/>
    <cellStyle name="20% - Accent1 2" xfId="48"/>
    <cellStyle name="20% - Accent1 3" xfId="49"/>
    <cellStyle name="20% - Accent2" xfId="50"/>
    <cellStyle name="20% - Accent2 2" xfId="51"/>
    <cellStyle name="20% - Accent2 3" xfId="52"/>
    <cellStyle name="20% - Accent3" xfId="53"/>
    <cellStyle name="20% - Accent3 2" xfId="54"/>
    <cellStyle name="20% - Accent3 3" xfId="55"/>
    <cellStyle name="20% - Accent4" xfId="56"/>
    <cellStyle name="20% - Accent4 2" xfId="57"/>
    <cellStyle name="20% - Accent4 3" xfId="58"/>
    <cellStyle name="20% - Accent5" xfId="59"/>
    <cellStyle name="20% - Accent5 2" xfId="60"/>
    <cellStyle name="20% - Accent5 3" xfId="61"/>
    <cellStyle name="20% - Accent6" xfId="62"/>
    <cellStyle name="20% - Accent6 2" xfId="63"/>
    <cellStyle name="20% - Accent6 3" xfId="64"/>
    <cellStyle name="20% - 강조색1" xfId="65"/>
    <cellStyle name="20% - 강조색1 2" xfId="66"/>
    <cellStyle name="20% - 강조색1 3" xfId="67"/>
    <cellStyle name="20% - 강조색1 4" xfId="68"/>
    <cellStyle name="20% - 강조색1 5" xfId="69"/>
    <cellStyle name="20% - 강조색2" xfId="70"/>
    <cellStyle name="20% - 강조색2 2" xfId="71"/>
    <cellStyle name="20% - 강조색2 3" xfId="72"/>
    <cellStyle name="20% - 강조색2 4" xfId="73"/>
    <cellStyle name="20% - 강조색2 5" xfId="74"/>
    <cellStyle name="20% - 강조색3" xfId="75"/>
    <cellStyle name="20% - 강조색3 2" xfId="76"/>
    <cellStyle name="20% - 강조색3 3" xfId="77"/>
    <cellStyle name="20% - 강조색3 4" xfId="78"/>
    <cellStyle name="20% - 강조색3 5" xfId="79"/>
    <cellStyle name="20% - 강조색4" xfId="80"/>
    <cellStyle name="20% - 강조색4 2" xfId="81"/>
    <cellStyle name="20% - 강조색4 3" xfId="82"/>
    <cellStyle name="20% - 강조색4 4" xfId="83"/>
    <cellStyle name="20% - 강조색4 5" xfId="84"/>
    <cellStyle name="20% - 강조색5" xfId="85"/>
    <cellStyle name="20% - 강조색5 2" xfId="86"/>
    <cellStyle name="20% - 강조색5 3" xfId="87"/>
    <cellStyle name="20% - 강조색5 4" xfId="88"/>
    <cellStyle name="20% - 강조색5 5" xfId="89"/>
    <cellStyle name="20% - 강조색6" xfId="90"/>
    <cellStyle name="20% - 강조색6 2" xfId="91"/>
    <cellStyle name="20% - 강조색6 3" xfId="92"/>
    <cellStyle name="20% - 강조색6 4" xfId="93"/>
    <cellStyle name="20% - 강조색6 5" xfId="94"/>
    <cellStyle name="40% - Accent1" xfId="95"/>
    <cellStyle name="40% - Accent1 2" xfId="96"/>
    <cellStyle name="40% - Accent1 3" xfId="97"/>
    <cellStyle name="40% - Accent2" xfId="98"/>
    <cellStyle name="40% - Accent2 2" xfId="99"/>
    <cellStyle name="40% - Accent2 3" xfId="100"/>
    <cellStyle name="40% - Accent3" xfId="101"/>
    <cellStyle name="40% - Accent3 2" xfId="102"/>
    <cellStyle name="40% - Accent3 3" xfId="103"/>
    <cellStyle name="40% - Accent4" xfId="104"/>
    <cellStyle name="40% - Accent4 2" xfId="105"/>
    <cellStyle name="40% - Accent4 3" xfId="106"/>
    <cellStyle name="40% - Accent5" xfId="107"/>
    <cellStyle name="40% - Accent5 2" xfId="108"/>
    <cellStyle name="40% - Accent5 3" xfId="109"/>
    <cellStyle name="40% - Accent6" xfId="110"/>
    <cellStyle name="40% - Accent6 2" xfId="111"/>
    <cellStyle name="40% - Accent6 3" xfId="112"/>
    <cellStyle name="40% - 강조색1" xfId="113"/>
    <cellStyle name="40% - 강조색1 2" xfId="114"/>
    <cellStyle name="40% - 강조색1 3" xfId="115"/>
    <cellStyle name="40% - 강조색1 4" xfId="116"/>
    <cellStyle name="40% - 강조색1 5" xfId="117"/>
    <cellStyle name="40% - 강조색2" xfId="118"/>
    <cellStyle name="40% - 강조색2 2" xfId="119"/>
    <cellStyle name="40% - 강조색2 3" xfId="120"/>
    <cellStyle name="40% - 강조색2 4" xfId="121"/>
    <cellStyle name="40% - 강조색2 5" xfId="122"/>
    <cellStyle name="40% - 강조색3" xfId="123"/>
    <cellStyle name="40% - 강조색3 2" xfId="124"/>
    <cellStyle name="40% - 강조색3 3" xfId="125"/>
    <cellStyle name="40% - 강조색3 4" xfId="126"/>
    <cellStyle name="40% - 강조색3 5" xfId="127"/>
    <cellStyle name="40% - 강조색4" xfId="128"/>
    <cellStyle name="40% - 강조색4 2" xfId="129"/>
    <cellStyle name="40% - 강조색4 3" xfId="130"/>
    <cellStyle name="40% - 강조색4 4" xfId="131"/>
    <cellStyle name="40% - 강조색4 5" xfId="132"/>
    <cellStyle name="40% - 강조색5" xfId="133"/>
    <cellStyle name="40% - 강조색5 2" xfId="134"/>
    <cellStyle name="40% - 강조색5 3" xfId="135"/>
    <cellStyle name="40% - 강조색5 4" xfId="136"/>
    <cellStyle name="40% - 강조색5 5" xfId="137"/>
    <cellStyle name="40% - 강조색6" xfId="138"/>
    <cellStyle name="40% - 강조색6 2" xfId="139"/>
    <cellStyle name="40% - 강조색6 3" xfId="140"/>
    <cellStyle name="40% - 강조색6 4" xfId="141"/>
    <cellStyle name="40% - 강조색6 5" xfId="142"/>
    <cellStyle name="60% - Accent1" xfId="143"/>
    <cellStyle name="60% - Accent1 2" xfId="144"/>
    <cellStyle name="60% - Accent1 3" xfId="145"/>
    <cellStyle name="60% - Accent2" xfId="146"/>
    <cellStyle name="60% - Accent2 2" xfId="147"/>
    <cellStyle name="60% - Accent2 3" xfId="148"/>
    <cellStyle name="60% - Accent3" xfId="149"/>
    <cellStyle name="60% - Accent3 2" xfId="150"/>
    <cellStyle name="60% - Accent3 3" xfId="151"/>
    <cellStyle name="60% - Accent4" xfId="152"/>
    <cellStyle name="60% - Accent4 2" xfId="153"/>
    <cellStyle name="60% - Accent4 3" xfId="154"/>
    <cellStyle name="60% - Accent5" xfId="155"/>
    <cellStyle name="60% - Accent5 2" xfId="156"/>
    <cellStyle name="60% - Accent5 3" xfId="157"/>
    <cellStyle name="60% - Accent6" xfId="158"/>
    <cellStyle name="60% - Accent6 2" xfId="159"/>
    <cellStyle name="60% - Accent6 3" xfId="160"/>
    <cellStyle name="60% - 강조색1" xfId="161"/>
    <cellStyle name="60% - 강조색1 2" xfId="162"/>
    <cellStyle name="60% - 강조색1 3" xfId="163"/>
    <cellStyle name="60% - 강조색1 4" xfId="164"/>
    <cellStyle name="60% - 강조색1 5" xfId="165"/>
    <cellStyle name="60% - 강조색2" xfId="166"/>
    <cellStyle name="60% - 강조색2 2" xfId="167"/>
    <cellStyle name="60% - 강조색2 3" xfId="168"/>
    <cellStyle name="60% - 강조색2 4" xfId="169"/>
    <cellStyle name="60% - 강조색2 5" xfId="170"/>
    <cellStyle name="60% - 강조색3" xfId="171"/>
    <cellStyle name="60% - 강조색3 2" xfId="172"/>
    <cellStyle name="60% - 강조색3 3" xfId="173"/>
    <cellStyle name="60% - 강조색3 4" xfId="174"/>
    <cellStyle name="60% - 강조색3 5" xfId="175"/>
    <cellStyle name="60% - 강조색4" xfId="176"/>
    <cellStyle name="60% - 강조색4 2" xfId="177"/>
    <cellStyle name="60% - 강조색4 3" xfId="178"/>
    <cellStyle name="60% - 강조색4 4" xfId="179"/>
    <cellStyle name="60% - 강조색4 5" xfId="180"/>
    <cellStyle name="60% - 강조색5" xfId="181"/>
    <cellStyle name="60% - 강조색5 2" xfId="182"/>
    <cellStyle name="60% - 강조색5 3" xfId="183"/>
    <cellStyle name="60% - 강조색5 4" xfId="184"/>
    <cellStyle name="60% - 강조색5 5" xfId="185"/>
    <cellStyle name="60% - 강조색6" xfId="186"/>
    <cellStyle name="60% - 강조색6 2" xfId="187"/>
    <cellStyle name="60% - 강조색6 3" xfId="188"/>
    <cellStyle name="60% - 강조색6 4" xfId="189"/>
    <cellStyle name="60% - 강조색6 5" xfId="190"/>
    <cellStyle name="A¨­￠￢￠O [0]_INQUIRY ￠?￥i¨u¡AAⓒ￢Aⓒª " xfId="191"/>
    <cellStyle name="A¨­￠￢￠O_INQUIRY ￠?￥i¨u¡AAⓒ￢Aⓒª " xfId="192"/>
    <cellStyle name="Accent1" xfId="193"/>
    <cellStyle name="Accent1 2" xfId="194"/>
    <cellStyle name="Accent1 3" xfId="195"/>
    <cellStyle name="Accent2" xfId="196"/>
    <cellStyle name="Accent2 2" xfId="197"/>
    <cellStyle name="Accent2 3" xfId="198"/>
    <cellStyle name="Accent3" xfId="199"/>
    <cellStyle name="Accent3 2" xfId="200"/>
    <cellStyle name="Accent3 3" xfId="201"/>
    <cellStyle name="Accent4" xfId="202"/>
    <cellStyle name="Accent4 2" xfId="203"/>
    <cellStyle name="Accent4 3" xfId="204"/>
    <cellStyle name="Accent5" xfId="205"/>
    <cellStyle name="Accent5 2" xfId="206"/>
    <cellStyle name="Accent5 3" xfId="207"/>
    <cellStyle name="Accent6" xfId="208"/>
    <cellStyle name="Accent6 2" xfId="209"/>
    <cellStyle name="Accent6 3" xfId="210"/>
    <cellStyle name="AeE­ [0]_±a¼uAe½A " xfId="211"/>
    <cellStyle name="ÅëÈ­ [0]_INQUIRY ¿µ¾÷ÃßÁø " xfId="212"/>
    <cellStyle name="AeE­ [0]_INQUIRY ¿μ¾÷AßAø " xfId="213"/>
    <cellStyle name="AeE­_±a¼uAe½A " xfId="214"/>
    <cellStyle name="ÅëÈ­_INQUIRY ¿µ¾÷ÃßÁø " xfId="215"/>
    <cellStyle name="AeE­_INQUIRY ¿μ¾÷AßAø " xfId="216"/>
    <cellStyle name="AeE¡ⓒ [0]_INQUIRY ￠?￥i¨u¡AAⓒ￢Aⓒª " xfId="217"/>
    <cellStyle name="AeE¡ⓒ_INQUIRY ￠?￥i¨u¡AAⓒ￢Aⓒª " xfId="218"/>
    <cellStyle name="ALIGNMENT" xfId="219"/>
    <cellStyle name="ALIGNMENT 2" xfId="220"/>
    <cellStyle name="ALIGNMENT 3" xfId="221"/>
    <cellStyle name="AÞ¸¶ [0]_±a¼uAe½A " xfId="222"/>
    <cellStyle name="ÄÞ¸¶ [0]_INQUIRY ¿µ¾÷ÃßÁø " xfId="223"/>
    <cellStyle name="AÞ¸¶ [0]_INQUIRY ¿μ¾÷AßAø " xfId="224"/>
    <cellStyle name="AÞ¸¶_±a¼uAe½A " xfId="225"/>
    <cellStyle name="ÄÞ¸¶_INQUIRY ¿µ¾÷ÃßÁø " xfId="226"/>
    <cellStyle name="AÞ¸¶_INQUIRY ¿μ¾÷AßAø " xfId="227"/>
    <cellStyle name="Bad" xfId="228"/>
    <cellStyle name="Bad 2" xfId="229"/>
    <cellStyle name="Bad 3" xfId="230"/>
    <cellStyle name="C_TITLE" xfId="231"/>
    <cellStyle name="C¡IA¨ª_¡ic¨u¡A¨￢I¨￢¡Æ AN¡Æe " xfId="232"/>
    <cellStyle name="C￥AØ_¿μ¾÷CoE² " xfId="233"/>
    <cellStyle name="Ç¥ÁØ_»ç¾÷ºÎº° ÃÑ°è " xfId="234"/>
    <cellStyle name="C￥AØ_≫c¾÷ºIº° AN°e " xfId="235"/>
    <cellStyle name="Ç¥ÁØ_5-1±¤°í " xfId="236"/>
    <cellStyle name="C￥AØ_Æi¼º¸RCA " xfId="237"/>
    <cellStyle name="Ç¥ÁØ_LRV " xfId="238"/>
    <cellStyle name="C￥AØ_page 2 " xfId="239"/>
    <cellStyle name="Ç¥ÁØ_page 2 " xfId="240"/>
    <cellStyle name="C￥AØ_page 2 _중앙연구소+용역인원사번_03.02.21" xfId="241"/>
    <cellStyle name="Ç¥ÁØ_page 2 _중앙연구소+용역인원사번_03.02.21" xfId="242"/>
    <cellStyle name="C￥AØ_PERSONAL" xfId="243"/>
    <cellStyle name="Calc Currency (0)" xfId="244"/>
    <cellStyle name="Calculation" xfId="245"/>
    <cellStyle name="Calculation 2" xfId="246"/>
    <cellStyle name="Calculation 3" xfId="247"/>
    <cellStyle name="category" xfId="248"/>
    <cellStyle name="Check Cell" xfId="249"/>
    <cellStyle name="Check Cell 2" xfId="250"/>
    <cellStyle name="Check Cell 3" xfId="251"/>
    <cellStyle name="Comma [0]_ SG&amp;A Bridge " xfId="252"/>
    <cellStyle name="Comma_ SG&amp;A Bridge " xfId="253"/>
    <cellStyle name="Comma0" xfId="254"/>
    <cellStyle name="Comma0 2" xfId="255"/>
    <cellStyle name="Curren?_x0012_퐀_x0017_?" xfId="256"/>
    <cellStyle name="Curren?_x0012_퐀_x0017_? 2" xfId="257"/>
    <cellStyle name="Currency [0]_ SG&amp;A Bridge " xfId="258"/>
    <cellStyle name="Currency_ SG&amp;A Bridge " xfId="259"/>
    <cellStyle name="Currency0" xfId="260"/>
    <cellStyle name="Currency0 2" xfId="261"/>
    <cellStyle name="Currency1" xfId="262"/>
    <cellStyle name="Date" xfId="263"/>
    <cellStyle name="Date 2" xfId="264"/>
    <cellStyle name="Date 3" xfId="265"/>
    <cellStyle name="Euro" xfId="266"/>
    <cellStyle name="Explanatory Text" xfId="267"/>
    <cellStyle name="Fixed" xfId="268"/>
    <cellStyle name="Fixed 2" xfId="269"/>
    <cellStyle name="Fixed 3" xfId="270"/>
    <cellStyle name="Good" xfId="271"/>
    <cellStyle name="Good 2" xfId="272"/>
    <cellStyle name="Good 3" xfId="273"/>
    <cellStyle name="Grey" xfId="274"/>
    <cellStyle name="Grey 2" xfId="275"/>
    <cellStyle name="Grey 3" xfId="276"/>
    <cellStyle name="HEADER" xfId="277"/>
    <cellStyle name="Header1" xfId="278"/>
    <cellStyle name="Header1 2" xfId="279"/>
    <cellStyle name="Header1 3" xfId="280"/>
    <cellStyle name="Header1 4" xfId="281"/>
    <cellStyle name="Header2" xfId="282"/>
    <cellStyle name="Header2 2" xfId="283"/>
    <cellStyle name="Header2 3" xfId="284"/>
    <cellStyle name="Header2 4" xfId="285"/>
    <cellStyle name="Heading 1" xfId="286"/>
    <cellStyle name="Heading 1 2" xfId="287"/>
    <cellStyle name="Heading 1 3" xfId="288"/>
    <cellStyle name="Heading 1 4" xfId="289"/>
    <cellStyle name="Heading 2" xfId="290"/>
    <cellStyle name="Heading 2 2" xfId="291"/>
    <cellStyle name="Heading 2 3" xfId="292"/>
    <cellStyle name="Heading 2 4" xfId="293"/>
    <cellStyle name="Heading 3" xfId="294"/>
    <cellStyle name="Heading 4" xfId="295"/>
    <cellStyle name="HEADING1" xfId="296"/>
    <cellStyle name="HEADING1 2" xfId="297"/>
    <cellStyle name="HEADING1 3" xfId="298"/>
    <cellStyle name="HEADING2" xfId="299"/>
    <cellStyle name="HEADING2 2" xfId="300"/>
    <cellStyle name="HEADING2 3" xfId="301"/>
    <cellStyle name="Hyperlink_NEGS" xfId="302"/>
    <cellStyle name="Input" xfId="303"/>
    <cellStyle name="Input [yellow]" xfId="304"/>
    <cellStyle name="Input [yellow] 2" xfId="305"/>
    <cellStyle name="Input [yellow] 3" xfId="306"/>
    <cellStyle name="Input 2" xfId="307"/>
    <cellStyle name="Input 3" xfId="308"/>
    <cellStyle name="Input 4" xfId="309"/>
    <cellStyle name="Input 5" xfId="310"/>
    <cellStyle name="Input 6" xfId="311"/>
    <cellStyle name="Linked Cell" xfId="312"/>
    <cellStyle name="Model" xfId="313"/>
    <cellStyle name="Neutral" xfId="314"/>
    <cellStyle name="Neutral 2" xfId="315"/>
    <cellStyle name="Neutral 3" xfId="316"/>
    <cellStyle name="Normal - Style1" xfId="317"/>
    <cellStyle name="Normal - Style1 2" xfId="318"/>
    <cellStyle name="Normal_ SG&amp;A Bridge " xfId="319"/>
    <cellStyle name="Note" xfId="320"/>
    <cellStyle name="Note 2" xfId="321"/>
    <cellStyle name="Note 3" xfId="322"/>
    <cellStyle name="NUM_" xfId="323"/>
    <cellStyle name="Œ…?æ맖?e [0.00]_laroux" xfId="324"/>
    <cellStyle name="Œ…?æ맖?e_laroux" xfId="325"/>
    <cellStyle name="Output" xfId="326"/>
    <cellStyle name="Output 2" xfId="327"/>
    <cellStyle name="Output 3" xfId="328"/>
    <cellStyle name="Percent [2]" xfId="329"/>
    <cellStyle name="Percent [2] 2" xfId="330"/>
    <cellStyle name="Percent [2] 3" xfId="331"/>
    <cellStyle name="R_TITLE" xfId="332"/>
    <cellStyle name="subhead" xfId="333"/>
    <cellStyle name="subhead 2" xfId="334"/>
    <cellStyle name="Title" xfId="335"/>
    <cellStyle name="Total" xfId="336"/>
    <cellStyle name="Total 2" xfId="337"/>
    <cellStyle name="Total 3" xfId="338"/>
    <cellStyle name="Total 4" xfId="339"/>
    <cellStyle name="Total 5" xfId="340"/>
    <cellStyle name="Warning Text" xfId="341"/>
    <cellStyle name="강조색1" xfId="342"/>
    <cellStyle name="강조색1 2" xfId="343"/>
    <cellStyle name="강조색1 3" xfId="344"/>
    <cellStyle name="강조색1 4" xfId="345"/>
    <cellStyle name="강조색1 5" xfId="346"/>
    <cellStyle name="강조색1 6" xfId="347"/>
    <cellStyle name="강조색2" xfId="348"/>
    <cellStyle name="강조색2 2" xfId="349"/>
    <cellStyle name="강조색2 3" xfId="350"/>
    <cellStyle name="강조색2 4" xfId="351"/>
    <cellStyle name="강조색2 5" xfId="352"/>
    <cellStyle name="강조색3" xfId="353"/>
    <cellStyle name="강조색3 2" xfId="354"/>
    <cellStyle name="강조색3 3" xfId="355"/>
    <cellStyle name="강조색3 4" xfId="356"/>
    <cellStyle name="강조색3 5" xfId="357"/>
    <cellStyle name="강조색4" xfId="358"/>
    <cellStyle name="강조색4 2" xfId="359"/>
    <cellStyle name="강조색4 3" xfId="360"/>
    <cellStyle name="강조색4 4" xfId="361"/>
    <cellStyle name="강조색4 5" xfId="362"/>
    <cellStyle name="강조색5" xfId="363"/>
    <cellStyle name="강조색5 2" xfId="364"/>
    <cellStyle name="강조색5 3" xfId="365"/>
    <cellStyle name="강조색5 4" xfId="366"/>
    <cellStyle name="강조색5 5" xfId="367"/>
    <cellStyle name="강조색6" xfId="368"/>
    <cellStyle name="강조색6 2" xfId="369"/>
    <cellStyle name="강조색6 3" xfId="370"/>
    <cellStyle name="강조색6 4" xfId="371"/>
    <cellStyle name="강조색6 5" xfId="372"/>
    <cellStyle name="경고문" xfId="373"/>
    <cellStyle name="경고문 2" xfId="374"/>
    <cellStyle name="경고문 3" xfId="375"/>
    <cellStyle name="경고문 4" xfId="376"/>
    <cellStyle name="계산" xfId="377"/>
    <cellStyle name="계산 2" xfId="378"/>
    <cellStyle name="계산 3" xfId="379"/>
    <cellStyle name="계산 4" xfId="380"/>
    <cellStyle name="계산 5" xfId="381"/>
    <cellStyle name="과정별배정" xfId="382"/>
    <cellStyle name="과정별배정 2" xfId="383"/>
    <cellStyle name="과정별배정 3" xfId="384"/>
    <cellStyle name="咬訌裝?INCOM1" xfId="385"/>
    <cellStyle name="咬訌裝?INCOM1 2" xfId="386"/>
    <cellStyle name="咬訌裝?INCOM1 3" xfId="387"/>
    <cellStyle name="咬訌裝?INCOM10" xfId="388"/>
    <cellStyle name="咬訌裝?INCOM10 2" xfId="389"/>
    <cellStyle name="咬訌裝?INCOM10 3" xfId="390"/>
    <cellStyle name="咬訌裝?INCOM2" xfId="391"/>
    <cellStyle name="咬訌裝?INCOM2 2" xfId="392"/>
    <cellStyle name="咬訌裝?INCOM2 3" xfId="393"/>
    <cellStyle name="咬訌裝?INCOM3" xfId="394"/>
    <cellStyle name="咬訌裝?INCOM3 2" xfId="395"/>
    <cellStyle name="咬訌裝?INCOM3 3" xfId="396"/>
    <cellStyle name="咬訌裝?INCOM4" xfId="397"/>
    <cellStyle name="咬訌裝?INCOM4 2" xfId="398"/>
    <cellStyle name="咬訌裝?INCOM4 3" xfId="399"/>
    <cellStyle name="咬訌裝?INCOM5" xfId="400"/>
    <cellStyle name="咬訌裝?INCOM5 2" xfId="401"/>
    <cellStyle name="咬訌裝?INCOM5 3" xfId="402"/>
    <cellStyle name="咬訌裝?INCOM6" xfId="403"/>
    <cellStyle name="咬訌裝?INCOM6 2" xfId="404"/>
    <cellStyle name="咬訌裝?INCOM6 3" xfId="405"/>
    <cellStyle name="咬訌裝?INCOM7" xfId="406"/>
    <cellStyle name="咬訌裝?INCOM7 2" xfId="407"/>
    <cellStyle name="咬訌裝?INCOM7 3" xfId="408"/>
    <cellStyle name="咬訌裝?INCOM8" xfId="409"/>
    <cellStyle name="咬訌裝?INCOM8 2" xfId="410"/>
    <cellStyle name="咬訌裝?INCOM8 3" xfId="411"/>
    <cellStyle name="咬訌裝?INCOM9" xfId="412"/>
    <cellStyle name="咬訌裝?INCOM9 2" xfId="413"/>
    <cellStyle name="咬訌裝?INCOM9 3" xfId="414"/>
    <cellStyle name="咬訌裝?PRIB11" xfId="415"/>
    <cellStyle name="咬訌裝?PRIB11 2" xfId="416"/>
    <cellStyle name="咬訌裝?PRIB11 3" xfId="417"/>
    <cellStyle name="나쁨" xfId="418"/>
    <cellStyle name="나쁨 2" xfId="419"/>
    <cellStyle name="나쁨 3" xfId="420"/>
    <cellStyle name="나쁨 4" xfId="421"/>
    <cellStyle name="나쁨 5" xfId="422"/>
    <cellStyle name="뒤에 오는 하이퍼링크_03(1).인구" xfId="423"/>
    <cellStyle name="똿뗦먛귟 [0.00]_PRODUCT DETAIL Q1" xfId="424"/>
    <cellStyle name="똿뗦먛귟_PRODUCT DETAIL Q1" xfId="425"/>
    <cellStyle name="메모" xfId="426"/>
    <cellStyle name="메모 2" xfId="427"/>
    <cellStyle name="메모 3" xfId="428"/>
    <cellStyle name="메모 4" xfId="429"/>
    <cellStyle name="메모 5" xfId="430"/>
    <cellStyle name="믅됞 [0.00]_PRODUCT DETAIL Q1" xfId="431"/>
    <cellStyle name="믅됞_PRODUCT DETAIL Q1" xfId="432"/>
    <cellStyle name="Percent" xfId="433"/>
    <cellStyle name="백분율 2" xfId="434"/>
    <cellStyle name="백분율 2 2" xfId="435"/>
    <cellStyle name="보통" xfId="436"/>
    <cellStyle name="보통 2" xfId="437"/>
    <cellStyle name="보통 3" xfId="438"/>
    <cellStyle name="보통 4" xfId="439"/>
    <cellStyle name="보통 5" xfId="440"/>
    <cellStyle name="뷭?_BOOKSHIP" xfId="441"/>
    <cellStyle name="설명 텍스트" xfId="442"/>
    <cellStyle name="설명 텍스트 2" xfId="443"/>
    <cellStyle name="설명 텍스트 3" xfId="444"/>
    <cellStyle name="설명 텍스트 4" xfId="445"/>
    <cellStyle name="셀 확인" xfId="446"/>
    <cellStyle name="셀 확인 2" xfId="447"/>
    <cellStyle name="셀 확인 3" xfId="448"/>
    <cellStyle name="셀 확인 4" xfId="449"/>
    <cellStyle name="셀 확인 5" xfId="450"/>
    <cellStyle name="Comma" xfId="451"/>
    <cellStyle name="Comma [0]" xfId="452"/>
    <cellStyle name="쉼표 [0] 140" xfId="453"/>
    <cellStyle name="쉼표 [0] 140 2" xfId="454"/>
    <cellStyle name="쉼표 [0] 2" xfId="455"/>
    <cellStyle name="쉼표 [0] 2 2" xfId="456"/>
    <cellStyle name="쉼표 [0] 2 2 2" xfId="457"/>
    <cellStyle name="쉼표 [0] 2 3" xfId="458"/>
    <cellStyle name="쉼표 [0] 2 3 2" xfId="459"/>
    <cellStyle name="쉼표 [0] 2 3 2 2" xfId="460"/>
    <cellStyle name="쉼표 [0] 2 3 3" xfId="461"/>
    <cellStyle name="쉼표 [0] 2 4" xfId="462"/>
    <cellStyle name="쉼표 [0] 2 4 2" xfId="463"/>
    <cellStyle name="쉼표 [0] 2 5" xfId="464"/>
    <cellStyle name="쉼표 [0] 2 5 2" xfId="465"/>
    <cellStyle name="쉼표 [0] 2 6" xfId="466"/>
    <cellStyle name="쉼표 [0] 2 7" xfId="467"/>
    <cellStyle name="쉼표 [0] 2 8" xfId="468"/>
    <cellStyle name="쉼표 [0] 3" xfId="469"/>
    <cellStyle name="쉼표 [0] 3 2" xfId="470"/>
    <cellStyle name="쉼표 [0] 3 2 2" xfId="471"/>
    <cellStyle name="쉼표 [0] 3 3" xfId="472"/>
    <cellStyle name="쉼표 [0] 3 3 2" xfId="473"/>
    <cellStyle name="쉼표 [0] 3 3 2 2" xfId="474"/>
    <cellStyle name="쉼표 [0] 3 3 3" xfId="475"/>
    <cellStyle name="쉼표 [0] 3 4" xfId="476"/>
    <cellStyle name="쉼표 [0] 3 5" xfId="477"/>
    <cellStyle name="쉼표 [0] 3 6" xfId="478"/>
    <cellStyle name="쉼표 [0] 4" xfId="479"/>
    <cellStyle name="쉼표 [0] 4 2" xfId="480"/>
    <cellStyle name="쉼표 [0] 4 2 2" xfId="481"/>
    <cellStyle name="쉼표 [0] 4 3" xfId="482"/>
    <cellStyle name="쉼표 [0] 4 3 2" xfId="483"/>
    <cellStyle name="쉼표 [0] 4 4" xfId="484"/>
    <cellStyle name="쉼표 [0] 4 5" xfId="485"/>
    <cellStyle name="쉼표 [0] 5" xfId="486"/>
    <cellStyle name="쉼표 [0] 5 2" xfId="487"/>
    <cellStyle name="쉼표 [0] 5 2 2" xfId="488"/>
    <cellStyle name="쉼표 [0] 5 3" xfId="489"/>
    <cellStyle name="쉼표 [0] 6" xfId="490"/>
    <cellStyle name="쉼표 [0] 6 2" xfId="491"/>
    <cellStyle name="쉼표 [0] 7" xfId="492"/>
    <cellStyle name="쉼표 [0] 7 2" xfId="493"/>
    <cellStyle name="쉼표 [0] 8" xfId="494"/>
    <cellStyle name="스타일 1" xfId="495"/>
    <cellStyle name="스타일 1 2" xfId="496"/>
    <cellStyle name="스타일 1 3" xfId="497"/>
    <cellStyle name="스타일 1 4" xfId="498"/>
    <cellStyle name="스타일 1 5" xfId="499"/>
    <cellStyle name="안건회계법인" xfId="500"/>
    <cellStyle name="연결된 셀" xfId="501"/>
    <cellStyle name="연결된 셀 2" xfId="502"/>
    <cellStyle name="연결된 셀 3" xfId="503"/>
    <cellStyle name="연결된 셀 4" xfId="504"/>
    <cellStyle name="Followed Hyperlink" xfId="505"/>
    <cellStyle name="요약" xfId="506"/>
    <cellStyle name="요약 2" xfId="507"/>
    <cellStyle name="요약 3" xfId="508"/>
    <cellStyle name="요약 4" xfId="509"/>
    <cellStyle name="일정_K200창정비 (2)" xfId="510"/>
    <cellStyle name="입력" xfId="511"/>
    <cellStyle name="입력 2" xfId="512"/>
    <cellStyle name="입력 3" xfId="513"/>
    <cellStyle name="입력 4" xfId="514"/>
    <cellStyle name="입력 5" xfId="515"/>
    <cellStyle name="제목" xfId="516"/>
    <cellStyle name="제목 1" xfId="517"/>
    <cellStyle name="제목 1 2" xfId="518"/>
    <cellStyle name="제목 1 3" xfId="519"/>
    <cellStyle name="제목 1 4" xfId="520"/>
    <cellStyle name="제목 2" xfId="521"/>
    <cellStyle name="제목 2 2" xfId="522"/>
    <cellStyle name="제목 2 3" xfId="523"/>
    <cellStyle name="제목 2 4" xfId="524"/>
    <cellStyle name="제목 3" xfId="525"/>
    <cellStyle name="제목 3 2" xfId="526"/>
    <cellStyle name="제목 3 3" xfId="527"/>
    <cellStyle name="제목 3 4" xfId="528"/>
    <cellStyle name="제목 4" xfId="529"/>
    <cellStyle name="제목 4 2" xfId="530"/>
    <cellStyle name="제목 4 3" xfId="531"/>
    <cellStyle name="제목 4 4" xfId="532"/>
    <cellStyle name="제목 5" xfId="533"/>
    <cellStyle name="제목 6" xfId="534"/>
    <cellStyle name="제목 7" xfId="535"/>
    <cellStyle name="좋음" xfId="536"/>
    <cellStyle name="좋음 2" xfId="537"/>
    <cellStyle name="좋음 3" xfId="538"/>
    <cellStyle name="좋음 4" xfId="539"/>
    <cellStyle name="좋음 5" xfId="540"/>
    <cellStyle name="지정되지 않음" xfId="541"/>
    <cellStyle name="지정되지 않음 2" xfId="542"/>
    <cellStyle name="지정되지 않음 3" xfId="543"/>
    <cellStyle name="출력" xfId="544"/>
    <cellStyle name="출력 2" xfId="545"/>
    <cellStyle name="출력 3" xfId="546"/>
    <cellStyle name="출력 4" xfId="547"/>
    <cellStyle name="출력 5" xfId="548"/>
    <cellStyle name="콤마 " xfId="549"/>
    <cellStyle name="콤마 [0]_  종  합  " xfId="550"/>
    <cellStyle name="콤마 [0]_해안선및도서" xfId="551"/>
    <cellStyle name="콤마_  종  합  " xfId="552"/>
    <cellStyle name="Currency" xfId="553"/>
    <cellStyle name="Currency [0]" xfId="554"/>
    <cellStyle name="통화 [0] 2" xfId="555"/>
    <cellStyle name="통화 [0] 2 2" xfId="556"/>
    <cellStyle name="통화 [0] 2 2 2" xfId="557"/>
    <cellStyle name="통화 [0] 2 3" xfId="558"/>
    <cellStyle name="통화 [0] 2 4" xfId="559"/>
    <cellStyle name="통화 [0] 3" xfId="560"/>
    <cellStyle name="통화 [0] 3 2" xfId="561"/>
    <cellStyle name="퍼센트" xfId="562"/>
    <cellStyle name="표서식" xfId="563"/>
    <cellStyle name="표준 10" xfId="564"/>
    <cellStyle name="표준 11" xfId="565"/>
    <cellStyle name="표준 12" xfId="566"/>
    <cellStyle name="표준 13" xfId="567"/>
    <cellStyle name="표준 13 2" xfId="568"/>
    <cellStyle name="표준 14" xfId="569"/>
    <cellStyle name="표준 15" xfId="570"/>
    <cellStyle name="표준 16" xfId="571"/>
    <cellStyle name="표준 17" xfId="572"/>
    <cellStyle name="표준 18" xfId="573"/>
    <cellStyle name="표준 19" xfId="574"/>
    <cellStyle name="표준 2" xfId="575"/>
    <cellStyle name="표준 2 2" xfId="576"/>
    <cellStyle name="표준 2 23" xfId="577"/>
    <cellStyle name="표준 2 24" xfId="578"/>
    <cellStyle name="표준 2 3" xfId="579"/>
    <cellStyle name="표준 2 4" xfId="580"/>
    <cellStyle name="표준 2 5" xfId="581"/>
    <cellStyle name="표준 20" xfId="582"/>
    <cellStyle name="표준 21" xfId="583"/>
    <cellStyle name="표준 22" xfId="584"/>
    <cellStyle name="표준 23" xfId="585"/>
    <cellStyle name="표준 23 2" xfId="586"/>
    <cellStyle name="표준 23 3" xfId="587"/>
    <cellStyle name="표준 24" xfId="588"/>
    <cellStyle name="표준 25" xfId="589"/>
    <cellStyle name="표준 25 2" xfId="590"/>
    <cellStyle name="표준 26" xfId="591"/>
    <cellStyle name="표준 27" xfId="592"/>
    <cellStyle name="표준 3" xfId="593"/>
    <cellStyle name="표준 3 2" xfId="594"/>
    <cellStyle name="표준 3 2 2" xfId="595"/>
    <cellStyle name="표준 3 2 3" xfId="596"/>
    <cellStyle name="표준 3 2 4" xfId="597"/>
    <cellStyle name="표준 3 3" xfId="598"/>
    <cellStyle name="표준 3 4" xfId="599"/>
    <cellStyle name="표준 3 5" xfId="600"/>
    <cellStyle name="표준 3 6" xfId="601"/>
    <cellStyle name="표준 4" xfId="602"/>
    <cellStyle name="표준 4 2" xfId="603"/>
    <cellStyle name="표준 4 3" xfId="604"/>
    <cellStyle name="표준 4 4" xfId="605"/>
    <cellStyle name="표준 4 44" xfId="606"/>
    <cellStyle name="표준 4 5" xfId="607"/>
    <cellStyle name="표준 5" xfId="608"/>
    <cellStyle name="표준 5 2" xfId="609"/>
    <cellStyle name="표준 5 3" xfId="610"/>
    <cellStyle name="표준 5 4" xfId="611"/>
    <cellStyle name="표준 6" xfId="612"/>
    <cellStyle name="표준 6 2" xfId="613"/>
    <cellStyle name="표준 6 3" xfId="614"/>
    <cellStyle name="표준 6 4" xfId="615"/>
    <cellStyle name="표준 7" xfId="616"/>
    <cellStyle name="표준 7 2" xfId="617"/>
    <cellStyle name="표준 7 2 2" xfId="618"/>
    <cellStyle name="표준 7 3" xfId="619"/>
    <cellStyle name="표준 7 3 2" xfId="620"/>
    <cellStyle name="표준 7 4" xfId="621"/>
    <cellStyle name="표준 7 4 2" xfId="622"/>
    <cellStyle name="표준 8" xfId="623"/>
    <cellStyle name="표준 8 2" xfId="624"/>
    <cellStyle name="표준 9" xfId="625"/>
    <cellStyle name="표준_0904새마을금고00" xfId="626"/>
    <cellStyle name="표준_12(1) 보건-15" xfId="627"/>
    <cellStyle name="표준_12. 보건 및 사회보장" xfId="628"/>
    <cellStyle name="표준_1226여성상담실시" xfId="629"/>
    <cellStyle name="표준_122사회보장" xfId="630"/>
    <cellStyle name="표준_1234보건교육실적" xfId="631"/>
    <cellStyle name="표준_도로교통2" xfId="632"/>
    <cellStyle name="표준_보건위생" xfId="633"/>
    <cellStyle name="표준_복지정책" xfId="634"/>
    <cellStyle name="표준_여성정책2" xfId="635"/>
    <cellStyle name="표준_통계표변경양식" xfId="636"/>
    <cellStyle name="표준_통계표변경양식_도의새마을과000" xfId="637"/>
    <cellStyle name="표준_통계표변경양식_보건위생과" xfId="638"/>
    <cellStyle name="표준_통계표변경양식_복지정책과" xfId="639"/>
    <cellStyle name="Hyperlink" xfId="640"/>
    <cellStyle name="하이퍼링크 2" xfId="6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externalLink" Target="externalLinks/externalLink3.xml" /><Relationship Id="rId47" Type="http://schemas.openxmlformats.org/officeDocument/2006/relationships/externalLink" Target="externalLinks/externalLink4.xml" /><Relationship Id="rId48" Type="http://schemas.openxmlformats.org/officeDocument/2006/relationships/externalLink" Target="externalLinks/externalLink5.xml" /><Relationship Id="rId49" Type="http://schemas.openxmlformats.org/officeDocument/2006/relationships/externalLink" Target="externalLinks/externalLink6.xml" /><Relationship Id="rId50" Type="http://schemas.openxmlformats.org/officeDocument/2006/relationships/externalLink" Target="externalLinks/externalLink7.xml" /><Relationship Id="rId51" Type="http://schemas.openxmlformats.org/officeDocument/2006/relationships/externalLink" Target="externalLinks/externalLink8.xml" /><Relationship Id="rId52" Type="http://schemas.openxmlformats.org/officeDocument/2006/relationships/externalLink" Target="externalLinks/externalLink9.xml" /><Relationship Id="rId53" Type="http://schemas.openxmlformats.org/officeDocument/2006/relationships/externalLink" Target="externalLinks/externalLink10.xml" /><Relationship Id="rId54" Type="http://schemas.openxmlformats.org/officeDocument/2006/relationships/externalLink" Target="externalLinks/externalLink11.xml" /><Relationship Id="rId55" Type="http://schemas.openxmlformats.org/officeDocument/2006/relationships/externalLink" Target="externalLinks/externalLink12.xml" /><Relationship Id="rId56" Type="http://schemas.openxmlformats.org/officeDocument/2006/relationships/externalLink" Target="externalLinks/externalLink13.xml" /><Relationship Id="rId57" Type="http://schemas.openxmlformats.org/officeDocument/2006/relationships/externalLink" Target="externalLinks/externalLink14.xml" /><Relationship Id="rId58" Type="http://schemas.openxmlformats.org/officeDocument/2006/relationships/externalLink" Target="externalLinks/externalLink15.xml" /><Relationship Id="rId59" Type="http://schemas.openxmlformats.org/officeDocument/2006/relationships/externalLink" Target="externalLinks/externalLink16.xml" /><Relationship Id="rId60" Type="http://schemas.openxmlformats.org/officeDocument/2006/relationships/externalLink" Target="externalLinks/externalLink17.xml" /><Relationship Id="rId61" Type="http://schemas.openxmlformats.org/officeDocument/2006/relationships/externalLink" Target="externalLinks/externalLink18.xml" /><Relationship Id="rId62" Type="http://schemas.openxmlformats.org/officeDocument/2006/relationships/externalLink" Target="externalLinks/externalLink19.xml" /><Relationship Id="rId63" Type="http://schemas.openxmlformats.org/officeDocument/2006/relationships/externalLink" Target="externalLinks/externalLink20.xml" /><Relationship Id="rId64" Type="http://schemas.openxmlformats.org/officeDocument/2006/relationships/externalLink" Target="externalLinks/externalLink21.xml" /><Relationship Id="rId65" Type="http://schemas.openxmlformats.org/officeDocument/2006/relationships/externalLink" Target="externalLinks/externalLink22.xml" /><Relationship Id="rId66" Type="http://schemas.openxmlformats.org/officeDocument/2006/relationships/externalLink" Target="externalLinks/externalLink23.xml" /><Relationship Id="rId67" Type="http://schemas.openxmlformats.org/officeDocument/2006/relationships/externalLink" Target="externalLinks/externalLink24.xml" /><Relationship Id="rId68" Type="http://schemas.openxmlformats.org/officeDocument/2006/relationships/externalLink" Target="externalLinks/externalLink25.xml" /><Relationship Id="rId69" Type="http://schemas.openxmlformats.org/officeDocument/2006/relationships/externalLink" Target="externalLinks/externalLink26.xml" /><Relationship Id="rId70" Type="http://schemas.openxmlformats.org/officeDocument/2006/relationships/externalLink" Target="externalLinks/externalLink27.xml" /><Relationship Id="rId7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619565"/>
        <c:axId val="19467222"/>
      </c:barChart>
      <c:catAx>
        <c:axId val="9619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222"/>
        <c:crosses val="autoZero"/>
        <c:auto val="0"/>
        <c:lblOffset val="100"/>
        <c:tickLblSkip val="1"/>
        <c:noMultiLvlLbl val="0"/>
      </c:catAx>
      <c:valAx>
        <c:axId val="19467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9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17</xdr:row>
      <xdr:rowOff>0</xdr:rowOff>
    </xdr:from>
    <xdr:to>
      <xdr:col>4</xdr:col>
      <xdr:colOff>1095375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1933575" y="3143250"/>
        <a:ext cx="3286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104775</xdr:colOff>
      <xdr:row>15</xdr:row>
      <xdr:rowOff>0</xdr:rowOff>
    </xdr:from>
    <xdr:to>
      <xdr:col>5</xdr:col>
      <xdr:colOff>447675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2314575" y="4019550"/>
        <a:ext cx="1638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###2009.12.31&#44592;&#51456;%20&#53685;&#44228;&#50672;&#48372;%20&#47564;&#46308;&#44592;###&#52572;&#51333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/&#49892;&#44284;&#47196;%20&#48512;&#53552;%20&#52712;&#54633;&#51473;/03-&#52509;&#47924;&#44284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2007&#53685;&#44228;&#50672;&#48372;%20&#52712;&#54633;&#51088;&#47308;%20&#52572;&#51333;-&#48372;&#47161;&#49884;/2003&#53685;&#44228;&#50672;&#48372;/&#49892;&#44284;&#48324;/&#53664;&#51648;&#48143;&#44592;&#5498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9%20&#49436;&#49885;%20&#48373;&#49324;/3.%20&#51064;&#4439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Boryeong/&#48148;&#53461;%20&#54868;&#47732;/2008(3)/&#52572;&#51333;/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&#49892;&#44284;%20&#44592;&#44288;%20&#45208;&#45572;&#44592;\&#48372;&#44148;&#49548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Documents%20and%20Settings\user\My%20Documents\&#45348;&#51060;&#53944;&#50728;%20&#48155;&#51008;%20&#54028;&#51068;\6.&#45453;&#47548;&#49688;&#49328;&#5062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8372;&#44148;&#49548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4665;&#48373;&#45208;&#45588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/Nanum%20Technologies/SmartFlow%20OSE2/temp/#2009.12.31&#44592;&#51456;%20&#53685;&#44228;&#50672;&#48372;%20&#47564;&#46308;&#44592;#\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/owner/LOCALS~1/Temp/2008&#49892;&#44284;&#50640;&#49569;&#48512;&#49436;&#49885;.zip&#50640;%20&#45824;&#54620;%20&#51076;&#49884;%20&#46356;&#47113;&#53552;&#47532;%201/&#44221;&#51228;&#51221;&#52293;&#4428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780315\12.%20&#48372;&#44148;&#48143;&#49324;&#54924;&#48372;&#51109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06&#45380;%20&#44592;&#52488;,%20&#44592;&#48376;&#45824;&#51109;-&#51333;&#5463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&#50756;&#54028;\Local%20Settings\Temp\ENALATEMP\&#50696;&#48169;&#44288;&#47144;\06&#45380;%20&#44592;&#52488;&#53685;&#44228;\&#49324;&#48376;%20-%2006&#45380;%20&#44592;&#52488;,%20&#44592;&#48376;&#45824;&#51109;-&#51333;&#54633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&#44160;&#49324;22/My%20Documents/02&#50696;&#48169;&#53685;&#44228;/2004&#53685;&#44228;/&#53685;&#44228;0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44400;&#48124;&#48169;&#50948;/2006%20&#48124;&#48169;&#50948;&#54200;&#49457;%20&#48372;&#44256;&#49436;&#49885;(&#49884;&#44400;&#49884;&#45804;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11&#45380;\&#53685;&#44228;&#50672;&#48372;\&#48156;&#44036;&#44228;&#54925;\&#51089;&#49457;&#44592;&#44288;\&#52649;&#45224;&#51648;&#48169;&#44221;&#52272;&#52397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/2006&#45380;&#46020;/&#51008;&#54665;&#48372;&#44256;&#49436;/&#48708;&#51008;&#54665;/&#49549;&#48372;(2&#50900;)/&#48708;&#51008;&#54665;(06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rpc\&#48148;&#53461;%20&#54868;&#47732;\&#49892;&#44284;&#50640;%20&#50836;&#52397;&#54624;%201&#52264;&#49688;&#51221;&#51088;&#47308;\&#44397;&#48124;&#50672;&#44552;&#44277;&#45800;\&#48372;&#47161;&#49884;%20&#51088;&#4730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0976;&#44508;&#49345;/&#53685;&#44228;&#50672;&#48372;/&#48149;&#51333;&#49689;%202007%20&#53685;&#44228;&#50672;&#48372;%20&#51089;&#49457;&#51473;/02-&#48537;&#51060;&#44592;%20&#52572;&#51333;&#49892;&#44284;&#50640;&#49436;%20&#46308;&#50612;&#50728;&#44163;%20&#44057;&#45796;%20&#48537;&#51068;&#44275;%20-&#48149;&#51333;&#49689;&#51089;&#50629;&#51473;2007.12.31&#44592;&#51456;%20&#48537;&#51060;&#44592;/12.%20&#48372;&#44148;%20&#48143;%20&#49324;&#54924;&#48372;&#511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user/My%20Documents/&#45348;&#51060;&#53944;&#50728;%20&#48155;&#51008;%20&#54028;&#51068;/6.&#45453;&#47548;&#49688;&#49328;&#5062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/Dendrobium/&#48148;&#53461;%20&#54868;&#47732;/Documents%20and%20Settings/user/My%20Documents/&#45348;&#51060;&#53944;&#50728;%20&#48155;&#51008;%20&#54028;&#51068;/6.&#45453;&#47548;&#49688;&#49328;&#5062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DENDRO~1\LOCALS~1\Temp\BZ187C7F5\&#54665;&#48373;&#45208;&#45588;&#442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36.보건교육 실적"/>
      <sheetName val="38.방문건강관리사업실적"/>
      <sheetName val="~~~12.결핵환자 현황~~~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(가.의료인 등)"/>
      <sheetName val="5.부정의료업자 단속실적(나.의료기관)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현황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노인여가 복지시설"/>
      <sheetName val="24.노인주거복지시설"/>
      <sheetName val="25.노인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복지생활시설"/>
      <sheetName val="33.장애인 등록현황"/>
      <sheetName val="34.부랑인시설"/>
      <sheetName val="35.묘지 및 봉안시설"/>
      <sheetName val="36.보건교육 실적"/>
      <sheetName val="37.보육시설"/>
      <sheetName val="38.방문건강관리사업실적"/>
      <sheetName val="39. 저소득 모부자가정"/>
      <sheetName val="40. 자원봉사자현황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6.노동조합"/>
      <sheetName val="7.시군별 노동조합"/>
      <sheetName val="8.산업연맹별 노동조합"/>
      <sheetName val="4.광종별 광구수"/>
      <sheetName val="5.광산물 생산"/>
      <sheetName val="6.산업 및 농공단지"/>
      <sheetName val="7.민수용탄 수급"/>
      <sheetName val="8.연탄생산 9.석유류 소비량"/>
      <sheetName val="4.가스 공급량"/>
      <sheetName val="1.유통업체 현황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 인력"/>
      <sheetName val="5.부정의료인 등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감염병 발생 및 사망"/>
      <sheetName val="11.한센병 보건소등록"/>
      <sheetName val="12.결핵환자 현황"/>
      <sheetName val="13. 보건소 구강보건 사업실적"/>
      <sheetName val="14.모자보건 사업실적"/>
      <sheetName val="15.건강보험 적용인구"/>
      <sheetName val="16.건강보험 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자 및 자녀취학"/>
      <sheetName val="23.참전용사등록현황"/>
      <sheetName val="24.적십자회비 모금 및 구호실적"/>
      <sheetName val="25-1.사회복지시설"/>
      <sheetName val="25.노인여가 복지시설"/>
      <sheetName val="26.노인주거복지시설"/>
      <sheetName val="27.노인의료복지시설"/>
      <sheetName val="28.재가노인 복지시설"/>
      <sheetName val="29.국민기초생활보장 수급자"/>
      <sheetName val="30.기초 노령연금수급자 수"/>
      <sheetName val="31.여성복지시설"/>
      <sheetName val="32.여성폭력 상담"/>
      <sheetName val="33.소년소녀 가정현황"/>
      <sheetName val="34.아동 복지시설"/>
      <sheetName val="35.장애인복지 생활시설"/>
      <sheetName val="36.장애인 등록현황"/>
      <sheetName val="37.부랑인시설"/>
      <sheetName val="38.요보호아동 발생 및 보호내용"/>
      <sheetName val="39. 저소득 모부자가정"/>
      <sheetName val="40.묘지 및 봉안시설"/>
      <sheetName val="41. 헌혈사업실적"/>
      <sheetName val="42. 방문건강관리 사업실적"/>
      <sheetName val="43.보건교육 실적"/>
      <sheetName val="44.보육시설"/>
      <sheetName val="45. 자원봉사자현황"/>
      <sheetName val="Sheet1"/>
      <sheetName val="30.기초 노령연금수급자 수 (2)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"/>
      <sheetName val="사찰암자"/>
      <sheetName val="학원현황"/>
      <sheetName val="민박현황"/>
      <sheetName val="문화재"/>
      <sheetName val="출장소별"/>
      <sheetName val="배달물수"/>
      <sheetName val="접수대배달"/>
      <sheetName val="청별접수"/>
      <sheetName val="종별접수"/>
      <sheetName val="항목별세입"/>
      <sheetName val="국제특급"/>
      <sheetName val="별후납"/>
    </sheetNames>
    <sheetDataSet>
      <sheetData sheetId="2">
        <row r="56">
          <cell r="A56" t="str">
            <v>01휴게</v>
          </cell>
        </row>
        <row r="57">
          <cell r="A57" t="str">
            <v>02일반</v>
          </cell>
        </row>
        <row r="58">
          <cell r="A58" t="str">
            <v>03단란</v>
          </cell>
        </row>
        <row r="59">
          <cell r="A59" t="str">
            <v>04유흥</v>
          </cell>
        </row>
        <row r="60">
          <cell r="A60" t="str">
            <v>05비디</v>
          </cell>
        </row>
        <row r="61">
          <cell r="A61" t="str">
            <v>06게임</v>
          </cell>
        </row>
        <row r="62">
          <cell r="A62" t="str">
            <v>07노래</v>
          </cell>
        </row>
        <row r="63">
          <cell r="A63" t="str">
            <v>08복합</v>
          </cell>
        </row>
        <row r="64">
          <cell r="A64" t="str">
            <v>09학원</v>
          </cell>
        </row>
        <row r="65">
          <cell r="A65" t="str">
            <v>10목욕</v>
          </cell>
        </row>
        <row r="66">
          <cell r="A66" t="str">
            <v>11영화</v>
          </cell>
        </row>
        <row r="67">
          <cell r="A67" t="str">
            <v>12찜질</v>
          </cell>
        </row>
        <row r="68">
          <cell r="A68" t="str">
            <v>13산후</v>
          </cell>
        </row>
        <row r="69">
          <cell r="A69" t="str">
            <v>14고시</v>
          </cell>
        </row>
        <row r="70">
          <cell r="A70" t="str">
            <v>15전화</v>
          </cell>
        </row>
        <row r="71">
          <cell r="A71" t="str">
            <v>16멀티</v>
          </cell>
        </row>
        <row r="72">
          <cell r="A72" t="str">
            <v>17수면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단축키"/>
      <sheetName val="code"/>
      <sheetName val="특정장소종합"/>
      <sheetName val="특정장소"/>
      <sheetName val="다중업소"/>
      <sheetName val="2급대상"/>
      <sheetName val="공공기관"/>
      <sheetName val="방염대상"/>
      <sheetName val="방염"/>
    </sheetNames>
    <sheetDataSet>
      <sheetData sheetId="2">
        <row r="2">
          <cell r="B2" t="str">
            <v>01근린</v>
          </cell>
          <cell r="C2" t="str">
            <v>02위락</v>
          </cell>
          <cell r="D2" t="str">
            <v>03문화</v>
          </cell>
          <cell r="E2" t="str">
            <v>04판매</v>
          </cell>
          <cell r="F2" t="str">
            <v>05숙박</v>
          </cell>
          <cell r="G2" t="str">
            <v>06노유</v>
          </cell>
          <cell r="H2" t="str">
            <v>07의료</v>
          </cell>
          <cell r="I2" t="str">
            <v>08공동</v>
          </cell>
          <cell r="J2" t="str">
            <v>09업무</v>
          </cell>
          <cell r="K2" t="str">
            <v>10통신</v>
          </cell>
          <cell r="L2" t="str">
            <v>11교육</v>
          </cell>
          <cell r="M2" t="str">
            <v>12공장</v>
          </cell>
          <cell r="N2" t="str">
            <v>13창고</v>
          </cell>
          <cell r="O2" t="str">
            <v>14운수</v>
          </cell>
          <cell r="P2" t="str">
            <v>15관광</v>
          </cell>
          <cell r="Q2" t="str">
            <v>16동식</v>
          </cell>
          <cell r="R2" t="str">
            <v>17위생</v>
          </cell>
          <cell r="S2" t="str">
            <v>18교정</v>
          </cell>
          <cell r="T2" t="str">
            <v>19위험</v>
          </cell>
          <cell r="U2" t="str">
            <v>20지가</v>
          </cell>
          <cell r="V2" t="str">
            <v>21지구</v>
          </cell>
          <cell r="W2" t="str">
            <v>22문화</v>
          </cell>
          <cell r="X2" t="str">
            <v>23복합</v>
          </cell>
        </row>
        <row r="3">
          <cell r="A3" t="str">
            <v>01근린</v>
          </cell>
        </row>
        <row r="4">
          <cell r="A4" t="str">
            <v>02위락</v>
          </cell>
        </row>
        <row r="5">
          <cell r="A5" t="str">
            <v>03문화</v>
          </cell>
        </row>
        <row r="6">
          <cell r="A6" t="str">
            <v>04판매</v>
          </cell>
        </row>
        <row r="7">
          <cell r="A7" t="str">
            <v>05숙박</v>
          </cell>
        </row>
        <row r="8">
          <cell r="A8" t="str">
            <v>06노유</v>
          </cell>
        </row>
        <row r="9">
          <cell r="A9" t="str">
            <v>07의료</v>
          </cell>
        </row>
        <row r="10">
          <cell r="A10" t="str">
            <v>08공동</v>
          </cell>
        </row>
        <row r="11">
          <cell r="A11" t="str">
            <v>09업무</v>
          </cell>
        </row>
        <row r="12">
          <cell r="A12" t="str">
            <v>10통신</v>
          </cell>
        </row>
        <row r="13">
          <cell r="A13" t="str">
            <v>11교육</v>
          </cell>
        </row>
        <row r="14">
          <cell r="A14" t="str">
            <v>12공장</v>
          </cell>
        </row>
        <row r="15">
          <cell r="A15" t="str">
            <v>13창고</v>
          </cell>
        </row>
        <row r="16">
          <cell r="A16" t="str">
            <v>14운수</v>
          </cell>
        </row>
        <row r="17">
          <cell r="A17" t="str">
            <v>15관광</v>
          </cell>
        </row>
        <row r="18">
          <cell r="A18" t="str">
            <v>16동식</v>
          </cell>
        </row>
        <row r="19">
          <cell r="A19" t="str">
            <v>17위생</v>
          </cell>
        </row>
        <row r="20">
          <cell r="A20" t="str">
            <v>18교정</v>
          </cell>
        </row>
        <row r="21">
          <cell r="A21" t="str">
            <v>19위험</v>
          </cell>
        </row>
        <row r="22">
          <cell r="A22" t="str">
            <v>20지가</v>
          </cell>
        </row>
        <row r="23">
          <cell r="A23" t="str">
            <v>21지구</v>
          </cell>
        </row>
        <row r="24">
          <cell r="A24" t="str">
            <v>22문화</v>
          </cell>
        </row>
        <row r="25">
          <cell r="A25" t="str">
            <v>23복합</v>
          </cell>
        </row>
        <row r="27">
          <cell r="C27" t="str">
            <v>01-01호</v>
          </cell>
          <cell r="D27" t="str">
            <v>01-02호</v>
          </cell>
          <cell r="E27" t="str">
            <v>01-03호</v>
          </cell>
          <cell r="F27" t="str">
            <v>01-04호</v>
          </cell>
          <cell r="G27" t="str">
            <v>01-05호</v>
          </cell>
          <cell r="H27" t="str">
            <v>01-06호</v>
          </cell>
          <cell r="I27" t="str">
            <v>01-07호</v>
          </cell>
          <cell r="J27" t="str">
            <v>01-08호</v>
          </cell>
          <cell r="K27" t="str">
            <v>01-09호</v>
          </cell>
          <cell r="L27" t="str">
            <v>01-10호</v>
          </cell>
          <cell r="M27" t="str">
            <v>01-11호</v>
          </cell>
          <cell r="N27" t="str">
            <v>01-12호</v>
          </cell>
          <cell r="O27" t="str">
            <v>01-13호</v>
          </cell>
          <cell r="P27" t="str">
            <v>01-14호</v>
          </cell>
          <cell r="Q27" t="str">
            <v>01-15호</v>
          </cell>
          <cell r="R27" t="str">
            <v>02-01호</v>
          </cell>
          <cell r="S27" t="str">
            <v>02-02호</v>
          </cell>
          <cell r="T27" t="str">
            <v>02-03호</v>
          </cell>
          <cell r="U27" t="str">
            <v>02-04호</v>
          </cell>
          <cell r="V27" t="str">
            <v>02-05호</v>
          </cell>
          <cell r="W27" t="str">
            <v>03-01호</v>
          </cell>
          <cell r="X27" t="str">
            <v>03-02호</v>
          </cell>
          <cell r="Y27" t="str">
            <v>03-03호</v>
          </cell>
          <cell r="Z27" t="str">
            <v>03-04호</v>
          </cell>
          <cell r="AA27" t="str">
            <v>03-05호</v>
          </cell>
          <cell r="AB27" t="str">
            <v>03-06호</v>
          </cell>
          <cell r="AC27" t="str">
            <v>03-07호</v>
          </cell>
          <cell r="AD27" t="str">
            <v>04-01호</v>
          </cell>
          <cell r="AE27" t="str">
            <v>04-02호</v>
          </cell>
          <cell r="AF27" t="str">
            <v>04-03호</v>
          </cell>
          <cell r="AG27" t="str">
            <v>04-04호</v>
          </cell>
          <cell r="AH27" t="str">
            <v>04-05호</v>
          </cell>
          <cell r="AI27" t="str">
            <v>04-06호</v>
          </cell>
          <cell r="AJ27" t="str">
            <v>04-07호</v>
          </cell>
          <cell r="AK27" t="str">
            <v>05-01호</v>
          </cell>
          <cell r="AL27" t="str">
            <v>05-02호</v>
          </cell>
          <cell r="AM27" t="str">
            <v>06-01호</v>
          </cell>
          <cell r="AN27" t="str">
            <v>06-02호</v>
          </cell>
          <cell r="AO27" t="str">
            <v>06-03호</v>
          </cell>
          <cell r="AP27" t="str">
            <v>06-04호</v>
          </cell>
          <cell r="AQ27" t="str">
            <v>07-01호</v>
          </cell>
          <cell r="AR27" t="str">
            <v>07-02호</v>
          </cell>
          <cell r="AS27" t="str">
            <v>07-03호</v>
          </cell>
          <cell r="AT27" t="str">
            <v>08</v>
          </cell>
          <cell r="AU27" t="str">
            <v>09-01호</v>
          </cell>
          <cell r="AV27" t="str">
            <v>09-02호</v>
          </cell>
          <cell r="AW27" t="str">
            <v>09-03호</v>
          </cell>
          <cell r="AX27" t="str">
            <v>09-04호</v>
          </cell>
          <cell r="AY27" t="str">
            <v>09-05호</v>
          </cell>
          <cell r="AZ27" t="str">
            <v>10</v>
          </cell>
          <cell r="BA27" t="str">
            <v>11-01호</v>
          </cell>
          <cell r="BB27" t="str">
            <v>11-02호</v>
          </cell>
          <cell r="BC27" t="str">
            <v>11-03호</v>
          </cell>
          <cell r="BD27" t="str">
            <v>11-04호</v>
          </cell>
          <cell r="BE27" t="str">
            <v>11-05호</v>
          </cell>
          <cell r="BF27" t="str">
            <v>11-06호</v>
          </cell>
          <cell r="BG27" t="str">
            <v>11-07호</v>
          </cell>
          <cell r="BH27" t="str">
            <v>12</v>
          </cell>
          <cell r="BI27" t="str">
            <v>13</v>
          </cell>
          <cell r="BJ27" t="str">
            <v>14</v>
          </cell>
          <cell r="BK27" t="str">
            <v>15</v>
          </cell>
          <cell r="BL27" t="str">
            <v>16-01호</v>
          </cell>
          <cell r="BM27" t="str">
            <v>16-02호</v>
          </cell>
          <cell r="BN27" t="str">
            <v>16-03호</v>
          </cell>
          <cell r="BO27" t="str">
            <v>16-04호</v>
          </cell>
          <cell r="BP27" t="str">
            <v>16-05호</v>
          </cell>
          <cell r="BQ27" t="str">
            <v>16-06호</v>
          </cell>
          <cell r="BR27" t="str">
            <v>16-07호</v>
          </cell>
          <cell r="BS27" t="str">
            <v>16-08호</v>
          </cell>
          <cell r="BT27" t="str">
            <v>17</v>
          </cell>
          <cell r="BU27" t="str">
            <v>18</v>
          </cell>
          <cell r="BV27" t="str">
            <v>19</v>
          </cell>
          <cell r="BW27" t="str">
            <v>20</v>
          </cell>
          <cell r="BX27" t="str">
            <v>21</v>
          </cell>
          <cell r="BY27" t="str">
            <v>22</v>
          </cell>
          <cell r="BZ27" t="str">
            <v>23</v>
          </cell>
        </row>
        <row r="28">
          <cell r="A28" t="str">
            <v>01국가</v>
          </cell>
        </row>
        <row r="29">
          <cell r="A29" t="str">
            <v>02국가부속</v>
          </cell>
        </row>
        <row r="30">
          <cell r="A30" t="str">
            <v>03시군청</v>
          </cell>
        </row>
        <row r="31">
          <cell r="A31" t="str">
            <v>04시군부속</v>
          </cell>
        </row>
        <row r="32">
          <cell r="A32" t="str">
            <v>05경찰본서</v>
          </cell>
        </row>
        <row r="33">
          <cell r="A33" t="str">
            <v>06경찰파출</v>
          </cell>
        </row>
        <row r="34">
          <cell r="A34" t="str">
            <v>07경찰지구</v>
          </cell>
        </row>
        <row r="35">
          <cell r="A35" t="str">
            <v>08소방본서</v>
          </cell>
        </row>
        <row r="36">
          <cell r="A36" t="str">
            <v>09소방파출</v>
          </cell>
        </row>
        <row r="37">
          <cell r="A37" t="str">
            <v>10소방출장</v>
          </cell>
        </row>
        <row r="38">
          <cell r="A38" t="str">
            <v>11교육청</v>
          </cell>
        </row>
        <row r="39">
          <cell r="A39" t="str">
            <v>12우체국</v>
          </cell>
        </row>
        <row r="40">
          <cell r="A40" t="str">
            <v>13정부투자</v>
          </cell>
        </row>
        <row r="41">
          <cell r="A41" t="str">
            <v>14지방공단</v>
          </cell>
        </row>
        <row r="42">
          <cell r="A42" t="str">
            <v>15지방공사</v>
          </cell>
        </row>
        <row r="43">
          <cell r="A43" t="str">
            <v>16국공유치원</v>
          </cell>
        </row>
        <row r="44">
          <cell r="A44" t="str">
            <v>17국공초등</v>
          </cell>
        </row>
        <row r="45">
          <cell r="A45" t="str">
            <v>18국공중학</v>
          </cell>
        </row>
        <row r="46">
          <cell r="A46" t="str">
            <v>19국공고등</v>
          </cell>
        </row>
        <row r="47">
          <cell r="A47" t="str">
            <v>20국공전문</v>
          </cell>
        </row>
        <row r="48">
          <cell r="A48" t="str">
            <v>21국공대학</v>
          </cell>
        </row>
        <row r="49">
          <cell r="A49" t="str">
            <v>22사립유치원</v>
          </cell>
        </row>
        <row r="50">
          <cell r="A50" t="str">
            <v>23사립초등</v>
          </cell>
        </row>
        <row r="51">
          <cell r="A51" t="str">
            <v>24사립중학</v>
          </cell>
        </row>
        <row r="52">
          <cell r="A52" t="str">
            <v>25사립고등</v>
          </cell>
        </row>
        <row r="53">
          <cell r="A53" t="str">
            <v>26사립전문</v>
          </cell>
        </row>
        <row r="54">
          <cell r="A54" t="str">
            <v>27사립대학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ex"/>
      <sheetName val="code"/>
      <sheetName val="차례"/>
      <sheetName val="특수장소"/>
      <sheetName val="다중이용업소"/>
      <sheetName val="점검부서별"/>
      <sheetName val="Sheet3"/>
      <sheetName val="04예방검사"/>
      <sheetName val="특수장소현황"/>
      <sheetName val="사찰"/>
      <sheetName val="모델하우스"/>
      <sheetName val="문화재"/>
      <sheetName val="가스시설현황법적"/>
      <sheetName val="가스시설현황관리"/>
      <sheetName val="가스현황"/>
      <sheetName val="기숙사"/>
      <sheetName val="쪽방윤락가관리"/>
      <sheetName val="Sheet1"/>
      <sheetName val="학원세부"/>
      <sheetName val="복합관"/>
      <sheetName val="관광농원"/>
      <sheetName val="아파트위탁"/>
      <sheetName val="폐지학교"/>
      <sheetName val="가설점포"/>
      <sheetName val="Sheet2"/>
      <sheetName val="사회복지세부"/>
      <sheetName val="경로당현황"/>
      <sheetName val="정신병원"/>
      <sheetName val="지하구관리"/>
      <sheetName val="터널"/>
      <sheetName val="층별현황"/>
      <sheetName val="예방검사층별"/>
      <sheetName val="지하층현황"/>
      <sheetName val="지하3층이상"/>
      <sheetName val="고층아파트"/>
      <sheetName val="근린다중"/>
      <sheetName val="점검기구"/>
      <sheetName val="상수도"/>
      <sheetName val="대형화재"/>
      <sheetName val="농공화재"/>
      <sheetName val="다중화재"/>
      <sheetName val="다중화재2"/>
      <sheetName val="비닐하우스"/>
      <sheetName val="진단반운영"/>
      <sheetName val="다중지하"/>
      <sheetName val="소방훈련대상(합동지도자체순)"/>
      <sheetName val="소방훈련대상(12급합산)"/>
      <sheetName val="소방훈련대상(1급)"/>
      <sheetName val="소방훈련대상(2급)"/>
      <sheetName val="특수가연물"/>
      <sheetName val="판자촌(완)"/>
      <sheetName val="유해화학물질"/>
      <sheetName val="소방용수현황"/>
      <sheetName val="상습주정차"/>
      <sheetName val="소방통로 미확보"/>
      <sheetName val="특가저장소별"/>
      <sheetName val="유해화학저장"/>
      <sheetName val="자체소방조직현황"/>
      <sheetName val="자위소방대현황"/>
      <sheetName val="공업,농공단지"/>
      <sheetName val="방화규정대상"/>
      <sheetName val="0110원본"/>
    </sheetNames>
    <sheetDataSet>
      <sheetData sheetId="2">
        <row r="212">
          <cell r="C212" t="str">
            <v>목포시</v>
          </cell>
        </row>
        <row r="213">
          <cell r="C213" t="str">
            <v>무안군</v>
          </cell>
        </row>
        <row r="214">
          <cell r="C214" t="str">
            <v>신안군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1 자원총괄"/>
      <sheetName val="1-1자원변동"/>
      <sheetName val="1-2신규편성"/>
      <sheetName val="1-3 전시자원"/>
      <sheetName val="편성증감"/>
      <sheetName val="2 편성현황"/>
      <sheetName val="2별지.행구역불일치"/>
      <sheetName val="2.별지.행구역"/>
      <sheetName val="2-1 자원증감"/>
      <sheetName val="2-2 규모별-검토중"/>
      <sheetName val="2-2-1최대소"/>
      <sheetName val="2-2-2 소규모"/>
      <sheetName val="2-3 연령별계"/>
      <sheetName val="2-3 연령별(지역)"/>
      <sheetName val="2-3 연령별(지원)"/>
      <sheetName val="2-3 연령별(직장)"/>
      <sheetName val="2-4 도.농"/>
      <sheetName val="2-5 직장유형"/>
      <sheetName val="2-6 지원대"/>
      <sheetName val="2-6별지"/>
      <sheetName val="3 기능별"/>
      <sheetName val="4 소규모통합"/>
      <sheetName val="5 연합대"/>
      <sheetName val="6 대장현황"/>
      <sheetName val="6-1 여자대장"/>
      <sheetName val="6-2 대장교체"/>
      <sheetName val="7 화생방 분대현황"/>
      <sheetName val="7.화생방분대기술소지자현황"/>
      <sheetName val="7#기타"/>
      <sheetName val="7-2기동대"/>
      <sheetName val="7-2별지"/>
      <sheetName val="7-3화생방반별"/>
      <sheetName val="300인이상"/>
      <sheetName val="XL4Poppy"/>
      <sheetName val="code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1. 범죄발생 및 검거(월별)"/>
      <sheetName val="12.연령별 피의자"/>
      <sheetName val="13.학력별 피의자"/>
      <sheetName val="14.소년범죄"/>
      <sheetName val="27.자동차단속 및 처리"/>
      <sheetName val="28.운전면허 소지자"/>
      <sheetName val="29.운전면허 시험실시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 국민연금 급여 지급현황"/>
      <sheetName val="18.국민연금 가입자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식품위생관계업소"/>
      <sheetName val="8.공중위생 관계업소"/>
      <sheetName val="29.여성복지시설"/>
      <sheetName val="30.여성폭력 상담"/>
      <sheetName val="31.소년소녀 가정현황"/>
      <sheetName val="32.아동 복지시설"/>
      <sheetName val="33.장애인복지생활시설"/>
      <sheetName val="34.장애인 등록현황"/>
      <sheetName val="35.부랑인시설"/>
      <sheetName val="36.묘지 및 봉안시설"/>
      <sheetName val="38.보육시설"/>
      <sheetName val="40. 저소득 모부자가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Zeros="0" view="pageBreakPreview" zoomScaleNormal="110" zoomScaleSheetLayoutView="100" zoomScalePageLayoutView="0" workbookViewId="0" topLeftCell="A1">
      <selection activeCell="G11" sqref="G11"/>
    </sheetView>
  </sheetViews>
  <sheetFormatPr defaultColWidth="8.88671875" defaultRowHeight="13.5"/>
  <cols>
    <col min="1" max="1" width="11.77734375" style="100" customWidth="1"/>
    <col min="2" max="9" width="8.77734375" style="28" customWidth="1"/>
    <col min="10" max="13" width="9.77734375" style="28" customWidth="1"/>
    <col min="14" max="14" width="9.77734375" style="27" customWidth="1"/>
    <col min="15" max="15" width="9.77734375" style="19" customWidth="1"/>
    <col min="16" max="16" width="11.77734375" style="29" customWidth="1"/>
    <col min="17" max="17" width="11.77734375" style="27" customWidth="1"/>
    <col min="18" max="21" width="7.77734375" style="19" customWidth="1"/>
    <col min="22" max="22" width="7.77734375" style="27" customWidth="1"/>
    <col min="23" max="25" width="7.77734375" style="30" customWidth="1"/>
    <col min="26" max="29" width="12.77734375" style="30" customWidth="1"/>
    <col min="30" max="30" width="11.77734375" style="29" customWidth="1"/>
    <col min="31" max="16384" width="8.88671875" style="31" customWidth="1"/>
  </cols>
  <sheetData>
    <row r="1" spans="1:30" s="995" customFormat="1" ht="12" customHeight="1">
      <c r="A1" s="992" t="s">
        <v>1084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4"/>
      <c r="P1" s="996" t="s">
        <v>68</v>
      </c>
      <c r="Q1" s="994" t="s">
        <v>1084</v>
      </c>
      <c r="V1" s="994"/>
      <c r="W1" s="997"/>
      <c r="X1" s="997"/>
      <c r="Y1" s="997"/>
      <c r="Z1" s="997"/>
      <c r="AA1" s="997"/>
      <c r="AB1" s="997"/>
      <c r="AD1" s="996" t="s">
        <v>68</v>
      </c>
    </row>
    <row r="2" spans="1:30" s="19" customFormat="1" ht="12" customHeight="1">
      <c r="A2" s="9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Q2" s="17"/>
      <c r="V2" s="17"/>
      <c r="W2" s="20"/>
      <c r="X2" s="20"/>
      <c r="Y2" s="20"/>
      <c r="Z2" s="20"/>
      <c r="AA2" s="20"/>
      <c r="AB2" s="20"/>
      <c r="AD2" s="20"/>
    </row>
    <row r="3" spans="1:30" s="245" customFormat="1" ht="22.5">
      <c r="A3" s="1522" t="s">
        <v>1859</v>
      </c>
      <c r="B3" s="1522"/>
      <c r="C3" s="1522"/>
      <c r="D3" s="1522"/>
      <c r="E3" s="1522"/>
      <c r="F3" s="1522"/>
      <c r="G3" s="1522"/>
      <c r="H3" s="1522"/>
      <c r="I3" s="1522"/>
      <c r="J3" s="1522" t="s">
        <v>384</v>
      </c>
      <c r="K3" s="1522"/>
      <c r="L3" s="1522"/>
      <c r="M3" s="1522"/>
      <c r="N3" s="1522"/>
      <c r="O3" s="1522"/>
      <c r="P3" s="1522"/>
      <c r="Q3" s="1522" t="s">
        <v>740</v>
      </c>
      <c r="R3" s="1522"/>
      <c r="S3" s="1522"/>
      <c r="T3" s="1522"/>
      <c r="U3" s="1522"/>
      <c r="V3" s="1522"/>
      <c r="W3" s="1522"/>
      <c r="X3" s="1522"/>
      <c r="Y3" s="1522"/>
      <c r="Z3" s="1522" t="s">
        <v>385</v>
      </c>
      <c r="AA3" s="1522"/>
      <c r="AB3" s="1522"/>
      <c r="AC3" s="1522"/>
      <c r="AD3" s="1522"/>
    </row>
    <row r="4" spans="1:30" s="23" customFormat="1" ht="12" customHeight="1">
      <c r="A4" s="99"/>
      <c r="B4" s="22"/>
      <c r="C4" s="22"/>
      <c r="D4" s="22"/>
      <c r="E4" s="22"/>
      <c r="F4" s="22"/>
      <c r="G4" s="22"/>
      <c r="H4" s="22"/>
      <c r="I4" s="21"/>
      <c r="J4" s="22"/>
      <c r="K4" s="22"/>
      <c r="L4" s="22"/>
      <c r="M4" s="22"/>
      <c r="N4" s="21"/>
      <c r="P4" s="24"/>
      <c r="Q4" s="21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D4" s="24"/>
    </row>
    <row r="5" spans="1:30" s="861" customFormat="1" ht="12" customHeight="1" thickBot="1">
      <c r="A5" s="860" t="s">
        <v>765</v>
      </c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P5" s="863" t="s">
        <v>155</v>
      </c>
      <c r="Q5" s="861" t="s">
        <v>765</v>
      </c>
      <c r="W5" s="862"/>
      <c r="X5" s="862"/>
      <c r="Y5" s="862"/>
      <c r="Z5" s="862"/>
      <c r="AA5" s="862"/>
      <c r="AB5" s="862"/>
      <c r="AD5" s="863" t="s">
        <v>155</v>
      </c>
    </row>
    <row r="6" spans="1:30" s="25" customFormat="1" ht="15" customHeight="1">
      <c r="A6" s="1519" t="s">
        <v>411</v>
      </c>
      <c r="B6" s="487" t="s">
        <v>412</v>
      </c>
      <c r="C6" s="488"/>
      <c r="D6" s="487" t="s">
        <v>388</v>
      </c>
      <c r="E6" s="488"/>
      <c r="F6" s="487" t="s">
        <v>389</v>
      </c>
      <c r="G6" s="488"/>
      <c r="H6" s="489" t="s">
        <v>413</v>
      </c>
      <c r="I6" s="488"/>
      <c r="J6" s="489" t="s">
        <v>414</v>
      </c>
      <c r="K6" s="488"/>
      <c r="L6" s="487" t="s">
        <v>415</v>
      </c>
      <c r="M6" s="487"/>
      <c r="N6" s="1517" t="s">
        <v>416</v>
      </c>
      <c r="O6" s="1518"/>
      <c r="P6" s="1523" t="s">
        <v>751</v>
      </c>
      <c r="Q6" s="1519" t="s">
        <v>417</v>
      </c>
      <c r="R6" s="490" t="s">
        <v>418</v>
      </c>
      <c r="S6" s="491"/>
      <c r="T6" s="490" t="s">
        <v>419</v>
      </c>
      <c r="U6" s="490"/>
      <c r="V6" s="492" t="s">
        <v>420</v>
      </c>
      <c r="W6" s="488"/>
      <c r="X6" s="489" t="s">
        <v>390</v>
      </c>
      <c r="Y6" s="488"/>
      <c r="Z6" s="493" t="s">
        <v>421</v>
      </c>
      <c r="AA6" s="493" t="s">
        <v>422</v>
      </c>
      <c r="AB6" s="487" t="s">
        <v>391</v>
      </c>
      <c r="AC6" s="489" t="s">
        <v>392</v>
      </c>
      <c r="AD6" s="1523" t="s">
        <v>217</v>
      </c>
    </row>
    <row r="7" spans="1:30" s="25" customFormat="1" ht="15" customHeight="1">
      <c r="A7" s="1520"/>
      <c r="B7" s="494" t="s">
        <v>4</v>
      </c>
      <c r="C7" s="495"/>
      <c r="D7" s="496" t="s">
        <v>732</v>
      </c>
      <c r="E7" s="495"/>
      <c r="F7" s="494" t="s">
        <v>157</v>
      </c>
      <c r="G7" s="495"/>
      <c r="H7" s="496" t="s">
        <v>158</v>
      </c>
      <c r="I7" s="495"/>
      <c r="J7" s="496" t="s">
        <v>731</v>
      </c>
      <c r="K7" s="495"/>
      <c r="L7" s="494" t="s">
        <v>159</v>
      </c>
      <c r="M7" s="494"/>
      <c r="N7" s="1526" t="s">
        <v>733</v>
      </c>
      <c r="O7" s="1527"/>
      <c r="P7" s="1524"/>
      <c r="Q7" s="1520"/>
      <c r="R7" s="497" t="s">
        <v>734</v>
      </c>
      <c r="S7" s="498"/>
      <c r="T7" s="497" t="s">
        <v>1439</v>
      </c>
      <c r="U7" s="497"/>
      <c r="V7" s="499" t="s">
        <v>1440</v>
      </c>
      <c r="W7" s="495"/>
      <c r="X7" s="1528" t="s">
        <v>160</v>
      </c>
      <c r="Y7" s="1529"/>
      <c r="Z7" s="500"/>
      <c r="AA7" s="501"/>
      <c r="AB7" s="502"/>
      <c r="AC7" s="503"/>
      <c r="AD7" s="1524"/>
    </row>
    <row r="8" spans="1:30" s="25" customFormat="1" ht="15" customHeight="1">
      <c r="A8" s="1520"/>
      <c r="B8" s="504" t="s">
        <v>393</v>
      </c>
      <c r="C8" s="504" t="s">
        <v>394</v>
      </c>
      <c r="D8" s="500" t="s">
        <v>393</v>
      </c>
      <c r="E8" s="504" t="s">
        <v>394</v>
      </c>
      <c r="F8" s="500" t="s">
        <v>393</v>
      </c>
      <c r="G8" s="505" t="s">
        <v>394</v>
      </c>
      <c r="H8" s="505" t="s">
        <v>393</v>
      </c>
      <c r="I8" s="504" t="s">
        <v>394</v>
      </c>
      <c r="J8" s="506" t="s">
        <v>393</v>
      </c>
      <c r="K8" s="507" t="s">
        <v>394</v>
      </c>
      <c r="L8" s="508" t="s">
        <v>393</v>
      </c>
      <c r="M8" s="507" t="s">
        <v>394</v>
      </c>
      <c r="N8" s="505" t="s">
        <v>393</v>
      </c>
      <c r="O8" s="509" t="s">
        <v>394</v>
      </c>
      <c r="P8" s="1524"/>
      <c r="Q8" s="1520"/>
      <c r="R8" s="507" t="s">
        <v>393</v>
      </c>
      <c r="S8" s="507" t="s">
        <v>394</v>
      </c>
      <c r="T8" s="508" t="s">
        <v>393</v>
      </c>
      <c r="U8" s="507" t="s">
        <v>394</v>
      </c>
      <c r="V8" s="500" t="s">
        <v>393</v>
      </c>
      <c r="W8" s="504" t="s">
        <v>394</v>
      </c>
      <c r="X8" s="500" t="s">
        <v>393</v>
      </c>
      <c r="Y8" s="505" t="s">
        <v>394</v>
      </c>
      <c r="Z8" s="510"/>
      <c r="AA8" s="510"/>
      <c r="AB8" s="502"/>
      <c r="AC8" s="503" t="s">
        <v>386</v>
      </c>
      <c r="AD8" s="1524"/>
    </row>
    <row r="9" spans="1:30" s="25" customFormat="1" ht="15" customHeight="1">
      <c r="A9" s="1520"/>
      <c r="B9" s="507" t="s">
        <v>161</v>
      </c>
      <c r="C9" s="507" t="s">
        <v>1443</v>
      </c>
      <c r="D9" s="507" t="s">
        <v>161</v>
      </c>
      <c r="E9" s="507" t="s">
        <v>1443</v>
      </c>
      <c r="F9" s="507" t="s">
        <v>161</v>
      </c>
      <c r="G9" s="507" t="s">
        <v>1443</v>
      </c>
      <c r="H9" s="507" t="s">
        <v>161</v>
      </c>
      <c r="I9" s="507" t="s">
        <v>1443</v>
      </c>
      <c r="J9" s="507" t="s">
        <v>161</v>
      </c>
      <c r="K9" s="507" t="s">
        <v>1443</v>
      </c>
      <c r="L9" s="507" t="s">
        <v>161</v>
      </c>
      <c r="M9" s="507" t="s">
        <v>1443</v>
      </c>
      <c r="N9" s="507" t="s">
        <v>161</v>
      </c>
      <c r="O9" s="507" t="s">
        <v>1443</v>
      </c>
      <c r="P9" s="1524"/>
      <c r="Q9" s="1520"/>
      <c r="R9" s="507" t="s">
        <v>161</v>
      </c>
      <c r="S9" s="507" t="s">
        <v>1443</v>
      </c>
      <c r="T9" s="507" t="s">
        <v>161</v>
      </c>
      <c r="U9" s="507" t="s">
        <v>1443</v>
      </c>
      <c r="V9" s="507" t="s">
        <v>161</v>
      </c>
      <c r="W9" s="507" t="s">
        <v>1443</v>
      </c>
      <c r="X9" s="507" t="s">
        <v>161</v>
      </c>
      <c r="Y9" s="507" t="s">
        <v>1443</v>
      </c>
      <c r="Z9" s="500" t="s">
        <v>73</v>
      </c>
      <c r="AA9" s="500" t="s">
        <v>73</v>
      </c>
      <c r="AB9" s="509" t="s">
        <v>737</v>
      </c>
      <c r="AC9" s="503" t="s">
        <v>738</v>
      </c>
      <c r="AD9" s="1524"/>
    </row>
    <row r="10" spans="1:30" s="25" customFormat="1" ht="15" customHeight="1">
      <c r="A10" s="1521"/>
      <c r="B10" s="495" t="s">
        <v>1441</v>
      </c>
      <c r="C10" s="495" t="s">
        <v>1442</v>
      </c>
      <c r="D10" s="495" t="s">
        <v>1441</v>
      </c>
      <c r="E10" s="495" t="s">
        <v>1442</v>
      </c>
      <c r="F10" s="495" t="s">
        <v>1441</v>
      </c>
      <c r="G10" s="495" t="s">
        <v>1442</v>
      </c>
      <c r="H10" s="495" t="s">
        <v>1441</v>
      </c>
      <c r="I10" s="495" t="s">
        <v>1442</v>
      </c>
      <c r="J10" s="495" t="s">
        <v>1441</v>
      </c>
      <c r="K10" s="495" t="s">
        <v>1442</v>
      </c>
      <c r="L10" s="495" t="s">
        <v>1441</v>
      </c>
      <c r="M10" s="495" t="s">
        <v>1442</v>
      </c>
      <c r="N10" s="495" t="s">
        <v>1441</v>
      </c>
      <c r="O10" s="495" t="s">
        <v>1442</v>
      </c>
      <c r="P10" s="1525"/>
      <c r="Q10" s="1521"/>
      <c r="R10" s="495" t="s">
        <v>1441</v>
      </c>
      <c r="S10" s="495" t="s">
        <v>1442</v>
      </c>
      <c r="T10" s="495" t="s">
        <v>1441</v>
      </c>
      <c r="U10" s="495" t="s">
        <v>1442</v>
      </c>
      <c r="V10" s="495" t="s">
        <v>1441</v>
      </c>
      <c r="W10" s="495" t="s">
        <v>1442</v>
      </c>
      <c r="X10" s="495" t="s">
        <v>1441</v>
      </c>
      <c r="Y10" s="495" t="s">
        <v>1442</v>
      </c>
      <c r="Z10" s="511" t="s">
        <v>735</v>
      </c>
      <c r="AA10" s="511" t="s">
        <v>162</v>
      </c>
      <c r="AB10" s="494" t="s">
        <v>736</v>
      </c>
      <c r="AC10" s="496" t="s">
        <v>387</v>
      </c>
      <c r="AD10" s="1525"/>
    </row>
    <row r="11" spans="1:30" s="25" customFormat="1" ht="18" customHeight="1">
      <c r="A11" s="990">
        <v>2016</v>
      </c>
      <c r="B11" s="512">
        <v>112</v>
      </c>
      <c r="C11" s="512">
        <v>1293</v>
      </c>
      <c r="D11" s="512">
        <v>1</v>
      </c>
      <c r="E11" s="512">
        <v>230</v>
      </c>
      <c r="F11" s="512">
        <v>3</v>
      </c>
      <c r="G11" s="512">
        <v>356</v>
      </c>
      <c r="H11" s="512">
        <v>53</v>
      </c>
      <c r="I11" s="512">
        <v>182</v>
      </c>
      <c r="J11" s="512">
        <v>1</v>
      </c>
      <c r="K11" s="512">
        <v>200</v>
      </c>
      <c r="L11" s="512">
        <v>3</v>
      </c>
      <c r="M11" s="512">
        <v>325</v>
      </c>
      <c r="N11" s="512">
        <v>21</v>
      </c>
      <c r="O11" s="512">
        <v>0</v>
      </c>
      <c r="P11" s="991">
        <v>2016</v>
      </c>
      <c r="Q11" s="990">
        <v>2016</v>
      </c>
      <c r="R11" s="512">
        <v>0</v>
      </c>
      <c r="S11" s="512">
        <v>0</v>
      </c>
      <c r="T11" s="512">
        <v>30</v>
      </c>
      <c r="U11" s="512">
        <v>0</v>
      </c>
      <c r="V11" s="512">
        <v>0</v>
      </c>
      <c r="W11" s="512">
        <v>0</v>
      </c>
      <c r="X11" s="512">
        <v>0</v>
      </c>
      <c r="Y11" s="512">
        <v>0</v>
      </c>
      <c r="Z11" s="513">
        <v>0</v>
      </c>
      <c r="AA11" s="512">
        <v>1</v>
      </c>
      <c r="AB11" s="512">
        <v>10</v>
      </c>
      <c r="AC11" s="513">
        <v>17</v>
      </c>
      <c r="AD11" s="991">
        <v>2016</v>
      </c>
    </row>
    <row r="12" spans="1:30" s="25" customFormat="1" ht="18" customHeight="1">
      <c r="A12" s="990">
        <v>2017</v>
      </c>
      <c r="B12" s="512">
        <v>111</v>
      </c>
      <c r="C12" s="512">
        <v>1027</v>
      </c>
      <c r="D12" s="512">
        <v>1</v>
      </c>
      <c r="E12" s="512">
        <v>240</v>
      </c>
      <c r="F12" s="512">
        <v>2</v>
      </c>
      <c r="G12" s="512">
        <v>231</v>
      </c>
      <c r="H12" s="512">
        <v>54</v>
      </c>
      <c r="I12" s="512">
        <v>149</v>
      </c>
      <c r="J12" s="512">
        <v>1</v>
      </c>
      <c r="K12" s="512">
        <v>193</v>
      </c>
      <c r="L12" s="512">
        <v>2</v>
      </c>
      <c r="M12" s="512">
        <v>214</v>
      </c>
      <c r="N12" s="512">
        <v>21</v>
      </c>
      <c r="O12" s="512">
        <v>0</v>
      </c>
      <c r="P12" s="991">
        <v>2017</v>
      </c>
      <c r="Q12" s="990">
        <v>2017</v>
      </c>
      <c r="R12" s="512">
        <v>0</v>
      </c>
      <c r="S12" s="512">
        <v>0</v>
      </c>
      <c r="T12" s="512">
        <v>31</v>
      </c>
      <c r="U12" s="512">
        <v>0</v>
      </c>
      <c r="V12" s="512">
        <v>0</v>
      </c>
      <c r="W12" s="512">
        <v>0</v>
      </c>
      <c r="X12" s="512">
        <v>0</v>
      </c>
      <c r="Y12" s="512">
        <v>0</v>
      </c>
      <c r="Z12" s="512">
        <v>0</v>
      </c>
      <c r="AA12" s="512">
        <v>1</v>
      </c>
      <c r="AB12" s="512">
        <v>10</v>
      </c>
      <c r="AC12" s="512">
        <v>17</v>
      </c>
      <c r="AD12" s="991">
        <v>2017</v>
      </c>
    </row>
    <row r="13" spans="1:30" s="25" customFormat="1" ht="18" customHeight="1">
      <c r="A13" s="990">
        <v>2018</v>
      </c>
      <c r="B13" s="512">
        <v>111</v>
      </c>
      <c r="C13" s="512">
        <v>1027</v>
      </c>
      <c r="D13" s="512">
        <v>1</v>
      </c>
      <c r="E13" s="512">
        <v>240</v>
      </c>
      <c r="F13" s="512">
        <v>1</v>
      </c>
      <c r="G13" s="512">
        <v>110</v>
      </c>
      <c r="H13" s="512">
        <v>48</v>
      </c>
      <c r="I13" s="512">
        <v>149</v>
      </c>
      <c r="J13" s="512">
        <v>0</v>
      </c>
      <c r="K13" s="512">
        <v>0</v>
      </c>
      <c r="L13" s="512">
        <v>3</v>
      </c>
      <c r="M13" s="512">
        <v>407</v>
      </c>
      <c r="N13" s="512">
        <v>21</v>
      </c>
      <c r="O13" s="512">
        <v>0</v>
      </c>
      <c r="P13" s="991">
        <v>2018</v>
      </c>
      <c r="Q13" s="990">
        <v>2018</v>
      </c>
      <c r="R13" s="518">
        <v>0</v>
      </c>
      <c r="S13" s="512">
        <v>0</v>
      </c>
      <c r="T13" s="512">
        <v>31</v>
      </c>
      <c r="U13" s="512">
        <v>0</v>
      </c>
      <c r="V13" s="512">
        <v>0</v>
      </c>
      <c r="W13" s="512">
        <v>0</v>
      </c>
      <c r="X13" s="512">
        <v>0</v>
      </c>
      <c r="Y13" s="512">
        <v>0</v>
      </c>
      <c r="Z13" s="512">
        <v>0</v>
      </c>
      <c r="AA13" s="512">
        <v>1</v>
      </c>
      <c r="AB13" s="512">
        <v>10</v>
      </c>
      <c r="AC13" s="512">
        <v>17</v>
      </c>
      <c r="AD13" s="991">
        <v>2018</v>
      </c>
    </row>
    <row r="14" spans="1:30" s="25" customFormat="1" ht="18" customHeight="1">
      <c r="A14" s="968">
        <v>2019</v>
      </c>
      <c r="B14" s="512">
        <v>85</v>
      </c>
      <c r="C14" s="512">
        <v>872</v>
      </c>
      <c r="D14" s="512">
        <v>1</v>
      </c>
      <c r="E14" s="512">
        <v>244</v>
      </c>
      <c r="F14" s="512">
        <v>1</v>
      </c>
      <c r="G14" s="512">
        <v>110</v>
      </c>
      <c r="H14" s="512">
        <v>29</v>
      </c>
      <c r="I14" s="512">
        <v>114</v>
      </c>
      <c r="J14" s="512">
        <v>0</v>
      </c>
      <c r="K14" s="512">
        <v>0</v>
      </c>
      <c r="L14" s="512">
        <v>3</v>
      </c>
      <c r="M14" s="512">
        <v>404</v>
      </c>
      <c r="N14" s="512">
        <v>23</v>
      </c>
      <c r="O14" s="512">
        <v>0</v>
      </c>
      <c r="P14" s="967">
        <v>2019</v>
      </c>
      <c r="Q14" s="968">
        <v>2019</v>
      </c>
      <c r="R14" s="518">
        <v>0</v>
      </c>
      <c r="S14" s="518">
        <v>0</v>
      </c>
      <c r="T14" s="518">
        <v>28</v>
      </c>
      <c r="U14" s="518">
        <v>0</v>
      </c>
      <c r="V14" s="518">
        <v>0</v>
      </c>
      <c r="W14" s="518">
        <v>0</v>
      </c>
      <c r="X14" s="518">
        <v>0</v>
      </c>
      <c r="Y14" s="518">
        <v>0</v>
      </c>
      <c r="Z14" s="518">
        <v>0</v>
      </c>
      <c r="AA14" s="518">
        <v>1</v>
      </c>
      <c r="AB14" s="518">
        <v>10</v>
      </c>
      <c r="AC14" s="518">
        <v>17</v>
      </c>
      <c r="AD14" s="967">
        <v>2019</v>
      </c>
    </row>
    <row r="15" spans="1:30" s="460" customFormat="1" ht="18" customHeight="1">
      <c r="A15" s="514">
        <v>2020</v>
      </c>
      <c r="B15" s="515">
        <f>SUM(B16:B31)</f>
        <v>114</v>
      </c>
      <c r="C15" s="515">
        <f aca="true" t="shared" si="0" ref="C15:J15">SUM(C16:C31)</f>
        <v>972</v>
      </c>
      <c r="D15" s="515">
        <f t="shared" si="0"/>
        <v>1</v>
      </c>
      <c r="E15" s="515">
        <f t="shared" si="0"/>
        <v>244</v>
      </c>
      <c r="F15" s="515">
        <f t="shared" si="0"/>
        <v>2</v>
      </c>
      <c r="G15" s="515">
        <f t="shared" si="0"/>
        <v>210</v>
      </c>
      <c r="H15" s="515">
        <f t="shared" si="0"/>
        <v>55</v>
      </c>
      <c r="I15" s="515">
        <f t="shared" si="0"/>
        <v>114</v>
      </c>
      <c r="J15" s="515">
        <f t="shared" si="0"/>
        <v>1</v>
      </c>
      <c r="K15" s="515">
        <f>SUM(K16:K31)</f>
        <v>193</v>
      </c>
      <c r="L15" s="515">
        <f>SUM(L16:L31)</f>
        <v>2</v>
      </c>
      <c r="M15" s="515">
        <f>SUM(M16:M31)</f>
        <v>211</v>
      </c>
      <c r="N15" s="515">
        <f>SUM(N16:N31)</f>
        <v>24</v>
      </c>
      <c r="O15" s="515">
        <f>SUM(O16:O31)</f>
        <v>0</v>
      </c>
      <c r="P15" s="516">
        <v>2020</v>
      </c>
      <c r="Q15" s="514">
        <v>2020</v>
      </c>
      <c r="R15" s="515">
        <f aca="true" t="shared" si="1" ref="R15:AC15">SUM(R16:R31)</f>
        <v>0</v>
      </c>
      <c r="S15" s="515">
        <f t="shared" si="1"/>
        <v>0</v>
      </c>
      <c r="T15" s="515">
        <f t="shared" si="1"/>
        <v>29</v>
      </c>
      <c r="U15" s="515">
        <f t="shared" si="1"/>
        <v>0</v>
      </c>
      <c r="V15" s="515">
        <f t="shared" si="1"/>
        <v>0</v>
      </c>
      <c r="W15" s="515">
        <f t="shared" si="1"/>
        <v>0</v>
      </c>
      <c r="X15" s="515">
        <f t="shared" si="1"/>
        <v>0</v>
      </c>
      <c r="Y15" s="515">
        <f t="shared" si="1"/>
        <v>0</v>
      </c>
      <c r="Z15" s="515">
        <f t="shared" si="1"/>
        <v>0</v>
      </c>
      <c r="AA15" s="515">
        <f t="shared" si="1"/>
        <v>1</v>
      </c>
      <c r="AB15" s="515">
        <f t="shared" si="1"/>
        <v>10</v>
      </c>
      <c r="AC15" s="515">
        <f t="shared" si="1"/>
        <v>17</v>
      </c>
      <c r="AD15" s="516">
        <v>2020</v>
      </c>
    </row>
    <row r="16" spans="1:30" s="26" customFormat="1" ht="18" customHeight="1">
      <c r="A16" s="517" t="s">
        <v>395</v>
      </c>
      <c r="B16" s="512">
        <f>D16+F16+H16+J16+L16+N16+R16+T16+V16+X16</f>
        <v>8</v>
      </c>
      <c r="C16" s="512">
        <f aca="true" t="shared" si="2" ref="C16:C32">SUM(E16,G16,I16,K16,M16,O16,S16,U16,W16,Y16)</f>
        <v>0</v>
      </c>
      <c r="D16" s="518">
        <v>0</v>
      </c>
      <c r="E16" s="518">
        <v>0</v>
      </c>
      <c r="F16" s="518">
        <v>0</v>
      </c>
      <c r="G16" s="518">
        <v>0</v>
      </c>
      <c r="H16" s="518">
        <v>4</v>
      </c>
      <c r="I16" s="518">
        <v>0</v>
      </c>
      <c r="J16" s="518">
        <v>0</v>
      </c>
      <c r="K16" s="518">
        <v>0</v>
      </c>
      <c r="L16" s="518">
        <v>0</v>
      </c>
      <c r="M16" s="518">
        <v>0</v>
      </c>
      <c r="N16" s="518">
        <v>2</v>
      </c>
      <c r="O16" s="518">
        <v>0</v>
      </c>
      <c r="P16" s="859" t="s">
        <v>156</v>
      </c>
      <c r="Q16" s="517" t="s">
        <v>395</v>
      </c>
      <c r="R16" s="518">
        <v>0</v>
      </c>
      <c r="S16" s="518">
        <v>0</v>
      </c>
      <c r="T16" s="518">
        <v>2</v>
      </c>
      <c r="U16" s="518">
        <v>0</v>
      </c>
      <c r="V16" s="518">
        <v>0</v>
      </c>
      <c r="W16" s="518">
        <v>0</v>
      </c>
      <c r="X16" s="518">
        <v>0</v>
      </c>
      <c r="Y16" s="518">
        <v>0</v>
      </c>
      <c r="Z16" s="518">
        <v>0</v>
      </c>
      <c r="AA16" s="518">
        <v>0</v>
      </c>
      <c r="AB16" s="556">
        <v>1</v>
      </c>
      <c r="AC16" s="557">
        <v>1</v>
      </c>
      <c r="AD16" s="859" t="s">
        <v>156</v>
      </c>
    </row>
    <row r="17" spans="1:30" s="26" customFormat="1" ht="18" customHeight="1">
      <c r="A17" s="517" t="s">
        <v>396</v>
      </c>
      <c r="B17" s="512">
        <f aca="true" t="shared" si="3" ref="B17:B30">D17+F17+H17+J17+L17+N17+R17+T17+V17+X17</f>
        <v>0</v>
      </c>
      <c r="C17" s="512">
        <f t="shared" si="2"/>
        <v>0</v>
      </c>
      <c r="D17" s="518">
        <v>0</v>
      </c>
      <c r="E17" s="518">
        <v>0</v>
      </c>
      <c r="F17" s="518">
        <v>0</v>
      </c>
      <c r="G17" s="518">
        <v>0</v>
      </c>
      <c r="H17" s="518">
        <v>0</v>
      </c>
      <c r="I17" s="518">
        <v>0</v>
      </c>
      <c r="J17" s="518">
        <v>0</v>
      </c>
      <c r="K17" s="518">
        <v>0</v>
      </c>
      <c r="L17" s="518">
        <v>0</v>
      </c>
      <c r="M17" s="518">
        <v>0</v>
      </c>
      <c r="N17" s="518">
        <v>0</v>
      </c>
      <c r="O17" s="518">
        <v>0</v>
      </c>
      <c r="P17" s="859" t="s">
        <v>8</v>
      </c>
      <c r="Q17" s="517" t="s">
        <v>396</v>
      </c>
      <c r="R17" s="518">
        <v>0</v>
      </c>
      <c r="S17" s="518">
        <v>0</v>
      </c>
      <c r="T17" s="518">
        <v>0</v>
      </c>
      <c r="U17" s="518">
        <v>0</v>
      </c>
      <c r="V17" s="518">
        <v>0</v>
      </c>
      <c r="W17" s="518">
        <v>0</v>
      </c>
      <c r="X17" s="518">
        <v>0</v>
      </c>
      <c r="Y17" s="518">
        <v>0</v>
      </c>
      <c r="Z17" s="518">
        <v>0</v>
      </c>
      <c r="AA17" s="518">
        <v>0</v>
      </c>
      <c r="AB17" s="556">
        <v>1</v>
      </c>
      <c r="AC17" s="518">
        <v>0</v>
      </c>
      <c r="AD17" s="859" t="s">
        <v>8</v>
      </c>
    </row>
    <row r="18" spans="1:30" s="26" customFormat="1" ht="18" customHeight="1">
      <c r="A18" s="517" t="s">
        <v>397</v>
      </c>
      <c r="B18" s="512">
        <f t="shared" si="3"/>
        <v>0</v>
      </c>
      <c r="C18" s="512">
        <f t="shared" si="2"/>
        <v>0</v>
      </c>
      <c r="D18" s="518">
        <v>0</v>
      </c>
      <c r="E18" s="518">
        <v>0</v>
      </c>
      <c r="F18" s="518">
        <v>0</v>
      </c>
      <c r="G18" s="518">
        <v>0</v>
      </c>
      <c r="H18" s="518">
        <v>0</v>
      </c>
      <c r="I18" s="518">
        <v>0</v>
      </c>
      <c r="J18" s="518">
        <v>0</v>
      </c>
      <c r="K18" s="518">
        <v>0</v>
      </c>
      <c r="L18" s="518">
        <v>0</v>
      </c>
      <c r="M18" s="518">
        <v>0</v>
      </c>
      <c r="N18" s="518">
        <v>0</v>
      </c>
      <c r="O18" s="518">
        <v>0</v>
      </c>
      <c r="P18" s="859" t="s">
        <v>9</v>
      </c>
      <c r="Q18" s="517" t="s">
        <v>397</v>
      </c>
      <c r="R18" s="518">
        <v>0</v>
      </c>
      <c r="S18" s="518">
        <v>0</v>
      </c>
      <c r="T18" s="518">
        <v>0</v>
      </c>
      <c r="U18" s="518">
        <v>0</v>
      </c>
      <c r="V18" s="518">
        <v>0</v>
      </c>
      <c r="W18" s="518">
        <v>0</v>
      </c>
      <c r="X18" s="518">
        <v>0</v>
      </c>
      <c r="Y18" s="518">
        <v>0</v>
      </c>
      <c r="Z18" s="518">
        <v>0</v>
      </c>
      <c r="AA18" s="518">
        <v>0</v>
      </c>
      <c r="AB18" s="556">
        <v>1</v>
      </c>
      <c r="AC18" s="518">
        <v>0</v>
      </c>
      <c r="AD18" s="859" t="s">
        <v>9</v>
      </c>
    </row>
    <row r="19" spans="1:30" s="26" customFormat="1" ht="18" customHeight="1">
      <c r="A19" s="517" t="s">
        <v>398</v>
      </c>
      <c r="B19" s="512">
        <f t="shared" si="3"/>
        <v>0</v>
      </c>
      <c r="C19" s="512">
        <f t="shared" si="2"/>
        <v>0</v>
      </c>
      <c r="D19" s="518">
        <v>0</v>
      </c>
      <c r="E19" s="518">
        <v>0</v>
      </c>
      <c r="F19" s="518">
        <v>0</v>
      </c>
      <c r="G19" s="518">
        <v>0</v>
      </c>
      <c r="H19" s="518">
        <v>0</v>
      </c>
      <c r="I19" s="518">
        <v>0</v>
      </c>
      <c r="J19" s="518">
        <v>0</v>
      </c>
      <c r="K19" s="518">
        <v>0</v>
      </c>
      <c r="L19" s="518">
        <v>0</v>
      </c>
      <c r="M19" s="518">
        <v>0</v>
      </c>
      <c r="N19" s="518">
        <v>0</v>
      </c>
      <c r="O19" s="518">
        <v>0</v>
      </c>
      <c r="P19" s="859" t="s">
        <v>10</v>
      </c>
      <c r="Q19" s="517" t="s">
        <v>398</v>
      </c>
      <c r="R19" s="518">
        <v>0</v>
      </c>
      <c r="S19" s="518">
        <v>0</v>
      </c>
      <c r="T19" s="518">
        <v>0</v>
      </c>
      <c r="U19" s="518">
        <v>0</v>
      </c>
      <c r="V19" s="518">
        <v>0</v>
      </c>
      <c r="W19" s="518">
        <v>0</v>
      </c>
      <c r="X19" s="518">
        <v>0</v>
      </c>
      <c r="Y19" s="518">
        <v>0</v>
      </c>
      <c r="Z19" s="518">
        <v>0</v>
      </c>
      <c r="AA19" s="518">
        <v>0</v>
      </c>
      <c r="AB19" s="556">
        <v>1</v>
      </c>
      <c r="AC19" s="557">
        <v>9</v>
      </c>
      <c r="AD19" s="859" t="s">
        <v>10</v>
      </c>
    </row>
    <row r="20" spans="1:30" s="26" customFormat="1" ht="18" customHeight="1">
      <c r="A20" s="517" t="s">
        <v>399</v>
      </c>
      <c r="B20" s="512">
        <f t="shared" si="3"/>
        <v>2</v>
      </c>
      <c r="C20" s="512">
        <f t="shared" si="2"/>
        <v>0</v>
      </c>
      <c r="D20" s="518">
        <v>0</v>
      </c>
      <c r="E20" s="518">
        <v>0</v>
      </c>
      <c r="F20" s="518">
        <v>0</v>
      </c>
      <c r="G20" s="518">
        <v>0</v>
      </c>
      <c r="H20" s="518">
        <v>1</v>
      </c>
      <c r="I20" s="518">
        <v>0</v>
      </c>
      <c r="J20" s="518">
        <v>0</v>
      </c>
      <c r="K20" s="518">
        <v>0</v>
      </c>
      <c r="L20" s="518">
        <v>0</v>
      </c>
      <c r="M20" s="518">
        <v>0</v>
      </c>
      <c r="N20" s="518">
        <v>0</v>
      </c>
      <c r="O20" s="518">
        <v>0</v>
      </c>
      <c r="P20" s="859" t="s">
        <v>11</v>
      </c>
      <c r="Q20" s="517" t="s">
        <v>399</v>
      </c>
      <c r="R20" s="518">
        <v>0</v>
      </c>
      <c r="S20" s="518">
        <v>0</v>
      </c>
      <c r="T20" s="518">
        <v>1</v>
      </c>
      <c r="U20" s="518">
        <v>0</v>
      </c>
      <c r="V20" s="518">
        <v>0</v>
      </c>
      <c r="W20" s="518">
        <v>0</v>
      </c>
      <c r="X20" s="518">
        <v>0</v>
      </c>
      <c r="Y20" s="518">
        <v>0</v>
      </c>
      <c r="Z20" s="518">
        <v>0</v>
      </c>
      <c r="AA20" s="518">
        <v>0</v>
      </c>
      <c r="AB20" s="556">
        <v>1</v>
      </c>
      <c r="AC20" s="557">
        <v>2</v>
      </c>
      <c r="AD20" s="859" t="s">
        <v>11</v>
      </c>
    </row>
    <row r="21" spans="1:30" s="26" customFormat="1" ht="18" customHeight="1">
      <c r="A21" s="517" t="s">
        <v>400</v>
      </c>
      <c r="B21" s="512">
        <f t="shared" si="3"/>
        <v>0</v>
      </c>
      <c r="C21" s="512">
        <f t="shared" si="2"/>
        <v>0</v>
      </c>
      <c r="D21" s="518">
        <v>0</v>
      </c>
      <c r="E21" s="518">
        <v>0</v>
      </c>
      <c r="F21" s="518">
        <v>0</v>
      </c>
      <c r="G21" s="518">
        <v>0</v>
      </c>
      <c r="H21" s="518">
        <v>0</v>
      </c>
      <c r="I21" s="518">
        <v>0</v>
      </c>
      <c r="J21" s="518">
        <v>0</v>
      </c>
      <c r="K21" s="518">
        <v>0</v>
      </c>
      <c r="L21" s="518">
        <v>0</v>
      </c>
      <c r="M21" s="518">
        <v>0</v>
      </c>
      <c r="N21" s="518">
        <v>0</v>
      </c>
      <c r="O21" s="518">
        <v>0</v>
      </c>
      <c r="P21" s="859" t="s">
        <v>12</v>
      </c>
      <c r="Q21" s="517" t="s">
        <v>400</v>
      </c>
      <c r="R21" s="518">
        <v>0</v>
      </c>
      <c r="S21" s="518">
        <v>0</v>
      </c>
      <c r="T21" s="518">
        <v>0</v>
      </c>
      <c r="U21" s="518">
        <v>0</v>
      </c>
      <c r="V21" s="518">
        <v>0</v>
      </c>
      <c r="W21" s="518">
        <v>0</v>
      </c>
      <c r="X21" s="518">
        <v>0</v>
      </c>
      <c r="Y21" s="518">
        <v>0</v>
      </c>
      <c r="Z21" s="518">
        <v>0</v>
      </c>
      <c r="AA21" s="518">
        <v>0</v>
      </c>
      <c r="AB21" s="556">
        <v>1</v>
      </c>
      <c r="AC21" s="518">
        <v>0</v>
      </c>
      <c r="AD21" s="859" t="s">
        <v>12</v>
      </c>
    </row>
    <row r="22" spans="1:30" s="26" customFormat="1" ht="18" customHeight="1">
      <c r="A22" s="517" t="s">
        <v>401</v>
      </c>
      <c r="B22" s="512">
        <f t="shared" si="3"/>
        <v>1</v>
      </c>
      <c r="C22" s="512">
        <f t="shared" si="2"/>
        <v>120</v>
      </c>
      <c r="D22" s="518">
        <v>0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0</v>
      </c>
      <c r="K22" s="518">
        <v>0</v>
      </c>
      <c r="L22" s="518">
        <v>1</v>
      </c>
      <c r="M22" s="518">
        <v>120</v>
      </c>
      <c r="N22" s="518">
        <v>0</v>
      </c>
      <c r="O22" s="518">
        <v>0</v>
      </c>
      <c r="P22" s="859" t="s">
        <v>13</v>
      </c>
      <c r="Q22" s="517" t="s">
        <v>401</v>
      </c>
      <c r="R22" s="518">
        <v>0</v>
      </c>
      <c r="S22" s="518">
        <v>0</v>
      </c>
      <c r="T22" s="518">
        <v>0</v>
      </c>
      <c r="U22" s="518">
        <v>0</v>
      </c>
      <c r="V22" s="518">
        <v>0</v>
      </c>
      <c r="W22" s="518">
        <v>0</v>
      </c>
      <c r="X22" s="518">
        <v>0</v>
      </c>
      <c r="Y22" s="518">
        <v>0</v>
      </c>
      <c r="Z22" s="518">
        <v>0</v>
      </c>
      <c r="AA22" s="518">
        <v>0</v>
      </c>
      <c r="AB22" s="556">
        <v>1</v>
      </c>
      <c r="AC22" s="853">
        <v>1</v>
      </c>
      <c r="AD22" s="859" t="s">
        <v>13</v>
      </c>
    </row>
    <row r="23" spans="1:30" s="26" customFormat="1" ht="18" customHeight="1">
      <c r="A23" s="517" t="s">
        <v>402</v>
      </c>
      <c r="B23" s="512">
        <f t="shared" si="3"/>
        <v>0</v>
      </c>
      <c r="C23" s="512">
        <f t="shared" si="2"/>
        <v>0</v>
      </c>
      <c r="D23" s="518">
        <v>0</v>
      </c>
      <c r="E23" s="518">
        <v>0</v>
      </c>
      <c r="F23" s="518">
        <v>0</v>
      </c>
      <c r="G23" s="518">
        <v>0</v>
      </c>
      <c r="H23" s="518">
        <v>0</v>
      </c>
      <c r="I23" s="518">
        <v>0</v>
      </c>
      <c r="J23" s="518">
        <v>0</v>
      </c>
      <c r="K23" s="518">
        <v>0</v>
      </c>
      <c r="L23" s="518">
        <v>0</v>
      </c>
      <c r="M23" s="518">
        <v>0</v>
      </c>
      <c r="N23" s="518">
        <v>0</v>
      </c>
      <c r="O23" s="518">
        <v>0</v>
      </c>
      <c r="P23" s="859" t="s">
        <v>14</v>
      </c>
      <c r="Q23" s="517" t="s">
        <v>402</v>
      </c>
      <c r="R23" s="518">
        <v>0</v>
      </c>
      <c r="S23" s="518">
        <v>0</v>
      </c>
      <c r="T23" s="518">
        <v>0</v>
      </c>
      <c r="U23" s="518">
        <v>0</v>
      </c>
      <c r="V23" s="518">
        <v>0</v>
      </c>
      <c r="W23" s="518">
        <v>0</v>
      </c>
      <c r="X23" s="518">
        <v>0</v>
      </c>
      <c r="Y23" s="518">
        <v>0</v>
      </c>
      <c r="Z23" s="518">
        <v>0</v>
      </c>
      <c r="AA23" s="556">
        <v>1</v>
      </c>
      <c r="AB23" s="518">
        <v>0</v>
      </c>
      <c r="AC23" s="557">
        <v>2</v>
      </c>
      <c r="AD23" s="859" t="s">
        <v>14</v>
      </c>
    </row>
    <row r="24" spans="1:30" s="26" customFormat="1" ht="18" customHeight="1">
      <c r="A24" s="517" t="s">
        <v>403</v>
      </c>
      <c r="B24" s="512">
        <f t="shared" si="3"/>
        <v>0</v>
      </c>
      <c r="C24" s="512">
        <f t="shared" si="2"/>
        <v>0</v>
      </c>
      <c r="D24" s="518">
        <v>0</v>
      </c>
      <c r="E24" s="518">
        <v>0</v>
      </c>
      <c r="F24" s="518">
        <v>0</v>
      </c>
      <c r="G24" s="518">
        <v>0</v>
      </c>
      <c r="H24" s="518">
        <v>0</v>
      </c>
      <c r="I24" s="518">
        <v>0</v>
      </c>
      <c r="J24" s="518">
        <v>0</v>
      </c>
      <c r="K24" s="518">
        <v>0</v>
      </c>
      <c r="L24" s="518">
        <v>0</v>
      </c>
      <c r="M24" s="518">
        <v>0</v>
      </c>
      <c r="N24" s="518">
        <v>0</v>
      </c>
      <c r="O24" s="518">
        <v>0</v>
      </c>
      <c r="P24" s="859" t="s">
        <v>15</v>
      </c>
      <c r="Q24" s="517" t="s">
        <v>403</v>
      </c>
      <c r="R24" s="518">
        <v>0</v>
      </c>
      <c r="S24" s="518">
        <v>0</v>
      </c>
      <c r="T24" s="518">
        <v>0</v>
      </c>
      <c r="U24" s="518">
        <v>0</v>
      </c>
      <c r="V24" s="518">
        <v>0</v>
      </c>
      <c r="W24" s="518">
        <v>0</v>
      </c>
      <c r="X24" s="518">
        <v>0</v>
      </c>
      <c r="Y24" s="518">
        <v>0</v>
      </c>
      <c r="Z24" s="518">
        <v>0</v>
      </c>
      <c r="AA24" s="518">
        <v>0</v>
      </c>
      <c r="AB24" s="556">
        <v>1</v>
      </c>
      <c r="AC24" s="557">
        <v>1</v>
      </c>
      <c r="AD24" s="859" t="s">
        <v>15</v>
      </c>
    </row>
    <row r="25" spans="1:30" s="26" customFormat="1" ht="18" customHeight="1">
      <c r="A25" s="517" t="s">
        <v>404</v>
      </c>
      <c r="B25" s="512">
        <f t="shared" si="3"/>
        <v>0</v>
      </c>
      <c r="C25" s="512">
        <f t="shared" si="2"/>
        <v>0</v>
      </c>
      <c r="D25" s="518">
        <v>0</v>
      </c>
      <c r="E25" s="518">
        <v>0</v>
      </c>
      <c r="F25" s="518">
        <v>0</v>
      </c>
      <c r="G25" s="518">
        <v>0</v>
      </c>
      <c r="H25" s="518">
        <v>0</v>
      </c>
      <c r="I25" s="518">
        <v>0</v>
      </c>
      <c r="J25" s="518">
        <v>0</v>
      </c>
      <c r="K25" s="518">
        <v>0</v>
      </c>
      <c r="L25" s="518">
        <v>0</v>
      </c>
      <c r="M25" s="518">
        <v>0</v>
      </c>
      <c r="N25" s="518">
        <v>0</v>
      </c>
      <c r="O25" s="518">
        <v>0</v>
      </c>
      <c r="P25" s="859" t="s">
        <v>16</v>
      </c>
      <c r="Q25" s="517" t="s">
        <v>404</v>
      </c>
      <c r="R25" s="518">
        <v>0</v>
      </c>
      <c r="S25" s="518">
        <v>0</v>
      </c>
      <c r="T25" s="518">
        <v>0</v>
      </c>
      <c r="U25" s="518">
        <v>0</v>
      </c>
      <c r="V25" s="518">
        <v>0</v>
      </c>
      <c r="W25" s="518">
        <v>0</v>
      </c>
      <c r="X25" s="518">
        <v>0</v>
      </c>
      <c r="Y25" s="518">
        <v>0</v>
      </c>
      <c r="Z25" s="518">
        <v>0</v>
      </c>
      <c r="AA25" s="518">
        <v>0</v>
      </c>
      <c r="AB25" s="556">
        <v>1</v>
      </c>
      <c r="AC25" s="557">
        <v>1</v>
      </c>
      <c r="AD25" s="859" t="s">
        <v>16</v>
      </c>
    </row>
    <row r="26" spans="1:30" s="26" customFormat="1" ht="18" customHeight="1">
      <c r="A26" s="517" t="s">
        <v>405</v>
      </c>
      <c r="B26" s="512">
        <f t="shared" si="3"/>
        <v>0</v>
      </c>
      <c r="C26" s="512">
        <f t="shared" si="2"/>
        <v>0</v>
      </c>
      <c r="D26" s="518">
        <v>0</v>
      </c>
      <c r="E26" s="518">
        <v>0</v>
      </c>
      <c r="F26" s="518">
        <v>0</v>
      </c>
      <c r="G26" s="518">
        <v>0</v>
      </c>
      <c r="H26" s="518">
        <v>0</v>
      </c>
      <c r="I26" s="518">
        <v>0</v>
      </c>
      <c r="J26" s="518">
        <v>0</v>
      </c>
      <c r="K26" s="518">
        <v>0</v>
      </c>
      <c r="L26" s="518">
        <v>0</v>
      </c>
      <c r="M26" s="518">
        <v>0</v>
      </c>
      <c r="N26" s="518">
        <v>0</v>
      </c>
      <c r="O26" s="518">
        <v>0</v>
      </c>
      <c r="P26" s="859" t="s">
        <v>17</v>
      </c>
      <c r="Q26" s="517" t="s">
        <v>405</v>
      </c>
      <c r="R26" s="518">
        <v>0</v>
      </c>
      <c r="S26" s="518">
        <v>0</v>
      </c>
      <c r="T26" s="518">
        <v>0</v>
      </c>
      <c r="U26" s="518">
        <v>0</v>
      </c>
      <c r="V26" s="518">
        <v>0</v>
      </c>
      <c r="W26" s="518">
        <v>0</v>
      </c>
      <c r="X26" s="518">
        <v>0</v>
      </c>
      <c r="Y26" s="518">
        <v>0</v>
      </c>
      <c r="Z26" s="518">
        <v>0</v>
      </c>
      <c r="AA26" s="518">
        <v>0</v>
      </c>
      <c r="AB26" s="556">
        <v>1</v>
      </c>
      <c r="AC26" s="518">
        <v>0</v>
      </c>
      <c r="AD26" s="859" t="s">
        <v>17</v>
      </c>
    </row>
    <row r="27" spans="1:30" s="26" customFormat="1" ht="18" customHeight="1">
      <c r="A27" s="517" t="s">
        <v>406</v>
      </c>
      <c r="B27" s="512">
        <f t="shared" si="3"/>
        <v>42</v>
      </c>
      <c r="C27" s="512">
        <f t="shared" si="2"/>
        <v>402</v>
      </c>
      <c r="D27" s="518">
        <v>1</v>
      </c>
      <c r="E27" s="518">
        <v>244</v>
      </c>
      <c r="F27" s="518">
        <v>1</v>
      </c>
      <c r="G27" s="518">
        <v>100</v>
      </c>
      <c r="H27" s="518">
        <v>21</v>
      </c>
      <c r="I27" s="518">
        <v>58</v>
      </c>
      <c r="J27" s="518">
        <v>0</v>
      </c>
      <c r="K27" s="518">
        <v>0</v>
      </c>
      <c r="L27" s="518">
        <v>0</v>
      </c>
      <c r="M27" s="518">
        <v>0</v>
      </c>
      <c r="N27" s="518">
        <v>9</v>
      </c>
      <c r="O27" s="518">
        <v>0</v>
      </c>
      <c r="P27" s="859" t="s">
        <v>18</v>
      </c>
      <c r="Q27" s="517" t="s">
        <v>406</v>
      </c>
      <c r="R27" s="518">
        <v>0</v>
      </c>
      <c r="S27" s="518">
        <v>0</v>
      </c>
      <c r="T27" s="518">
        <v>10</v>
      </c>
      <c r="U27" s="518">
        <v>0</v>
      </c>
      <c r="V27" s="518">
        <v>0</v>
      </c>
      <c r="W27" s="518">
        <v>0</v>
      </c>
      <c r="X27" s="518">
        <v>0</v>
      </c>
      <c r="Y27" s="518">
        <v>0</v>
      </c>
      <c r="Z27" s="518">
        <v>0</v>
      </c>
      <c r="AA27" s="518">
        <v>0</v>
      </c>
      <c r="AB27" s="518">
        <v>0</v>
      </c>
      <c r="AC27" s="518">
        <v>0</v>
      </c>
      <c r="AD27" s="859" t="s">
        <v>18</v>
      </c>
    </row>
    <row r="28" spans="1:30" s="26" customFormat="1" ht="18" customHeight="1">
      <c r="A28" s="517" t="s">
        <v>407</v>
      </c>
      <c r="B28" s="512">
        <f t="shared" si="3"/>
        <v>34</v>
      </c>
      <c r="C28" s="512">
        <f t="shared" si="2"/>
        <v>130</v>
      </c>
      <c r="D28" s="518">
        <v>0</v>
      </c>
      <c r="E28" s="518">
        <v>0</v>
      </c>
      <c r="F28" s="518">
        <v>0</v>
      </c>
      <c r="G28" s="518">
        <v>0</v>
      </c>
      <c r="H28" s="518">
        <v>15</v>
      </c>
      <c r="I28" s="518">
        <v>39</v>
      </c>
      <c r="J28" s="518">
        <v>0</v>
      </c>
      <c r="K28" s="518">
        <v>0</v>
      </c>
      <c r="L28" s="518">
        <v>1</v>
      </c>
      <c r="M28" s="518">
        <v>91</v>
      </c>
      <c r="N28" s="518">
        <v>7</v>
      </c>
      <c r="O28" s="518">
        <v>0</v>
      </c>
      <c r="P28" s="859" t="s">
        <v>74</v>
      </c>
      <c r="Q28" s="517" t="s">
        <v>407</v>
      </c>
      <c r="R28" s="518">
        <v>0</v>
      </c>
      <c r="S28" s="518">
        <v>0</v>
      </c>
      <c r="T28" s="518">
        <v>11</v>
      </c>
      <c r="U28" s="518">
        <v>0</v>
      </c>
      <c r="V28" s="518">
        <v>0</v>
      </c>
      <c r="W28" s="518">
        <v>0</v>
      </c>
      <c r="X28" s="518">
        <v>0</v>
      </c>
      <c r="Y28" s="518">
        <v>0</v>
      </c>
      <c r="Z28" s="518">
        <v>0</v>
      </c>
      <c r="AA28" s="518">
        <v>0</v>
      </c>
      <c r="AB28" s="518">
        <v>0</v>
      </c>
      <c r="AC28" s="518">
        <v>0</v>
      </c>
      <c r="AD28" s="859" t="s">
        <v>74</v>
      </c>
    </row>
    <row r="29" spans="1:30" s="26" customFormat="1" ht="18" customHeight="1">
      <c r="A29" s="517" t="s">
        <v>408</v>
      </c>
      <c r="B29" s="512">
        <f t="shared" si="3"/>
        <v>21</v>
      </c>
      <c r="C29" s="512">
        <f t="shared" si="2"/>
        <v>210</v>
      </c>
      <c r="D29" s="518">
        <v>0</v>
      </c>
      <c r="E29" s="518">
        <v>0</v>
      </c>
      <c r="F29" s="518">
        <v>0</v>
      </c>
      <c r="G29" s="518">
        <v>0</v>
      </c>
      <c r="H29" s="518">
        <v>11</v>
      </c>
      <c r="I29" s="518">
        <v>17</v>
      </c>
      <c r="J29" s="518">
        <v>1</v>
      </c>
      <c r="K29" s="518">
        <v>193</v>
      </c>
      <c r="L29" s="518">
        <v>0</v>
      </c>
      <c r="M29" s="518">
        <v>0</v>
      </c>
      <c r="N29" s="518">
        <v>5</v>
      </c>
      <c r="O29" s="518">
        <v>0</v>
      </c>
      <c r="P29" s="859" t="s">
        <v>75</v>
      </c>
      <c r="Q29" s="517" t="s">
        <v>408</v>
      </c>
      <c r="R29" s="518">
        <v>0</v>
      </c>
      <c r="S29" s="518">
        <v>0</v>
      </c>
      <c r="T29" s="518">
        <v>4</v>
      </c>
      <c r="U29" s="518">
        <v>0</v>
      </c>
      <c r="V29" s="518">
        <v>0</v>
      </c>
      <c r="W29" s="518">
        <v>0</v>
      </c>
      <c r="X29" s="518">
        <v>0</v>
      </c>
      <c r="Y29" s="518">
        <v>0</v>
      </c>
      <c r="Z29" s="518">
        <v>0</v>
      </c>
      <c r="AA29" s="518">
        <v>0</v>
      </c>
      <c r="AB29" s="518">
        <v>0</v>
      </c>
      <c r="AC29" s="518">
        <v>0</v>
      </c>
      <c r="AD29" s="859" t="s">
        <v>75</v>
      </c>
    </row>
    <row r="30" spans="1:30" s="26" customFormat="1" ht="18" customHeight="1">
      <c r="A30" s="517" t="s">
        <v>409</v>
      </c>
      <c r="B30" s="512">
        <f t="shared" si="3"/>
        <v>5</v>
      </c>
      <c r="C30" s="512">
        <f t="shared" si="2"/>
        <v>110</v>
      </c>
      <c r="D30" s="518">
        <v>0</v>
      </c>
      <c r="E30" s="518">
        <v>0</v>
      </c>
      <c r="F30" s="518">
        <v>1</v>
      </c>
      <c r="G30" s="518">
        <v>110</v>
      </c>
      <c r="H30" s="518">
        <v>2</v>
      </c>
      <c r="I30" s="518">
        <v>0</v>
      </c>
      <c r="J30" s="518">
        <v>0</v>
      </c>
      <c r="K30" s="518">
        <v>0</v>
      </c>
      <c r="L30" s="518">
        <v>0</v>
      </c>
      <c r="M30" s="518">
        <v>0</v>
      </c>
      <c r="N30" s="518">
        <v>1</v>
      </c>
      <c r="O30" s="518">
        <v>0</v>
      </c>
      <c r="P30" s="859" t="s">
        <v>76</v>
      </c>
      <c r="Q30" s="517" t="s">
        <v>409</v>
      </c>
      <c r="R30" s="518">
        <v>0</v>
      </c>
      <c r="S30" s="518">
        <v>0</v>
      </c>
      <c r="T30" s="518">
        <v>1</v>
      </c>
      <c r="U30" s="518">
        <v>0</v>
      </c>
      <c r="V30" s="518">
        <v>0</v>
      </c>
      <c r="W30" s="518">
        <v>0</v>
      </c>
      <c r="X30" s="518">
        <v>0</v>
      </c>
      <c r="Y30" s="518">
        <v>0</v>
      </c>
      <c r="Z30" s="518">
        <v>0</v>
      </c>
      <c r="AA30" s="518">
        <v>0</v>
      </c>
      <c r="AB30" s="518">
        <v>0</v>
      </c>
      <c r="AC30" s="518">
        <v>0</v>
      </c>
      <c r="AD30" s="859" t="s">
        <v>76</v>
      </c>
    </row>
    <row r="31" spans="1:30" s="26" customFormat="1" ht="18" customHeight="1">
      <c r="A31" s="517" t="s">
        <v>410</v>
      </c>
      <c r="B31" s="512">
        <f>D31+F31+H31+J31+L31+N31+R31+T31+V31+X31</f>
        <v>1</v>
      </c>
      <c r="C31" s="512">
        <f t="shared" si="2"/>
        <v>0</v>
      </c>
      <c r="D31" s="518">
        <v>0</v>
      </c>
      <c r="E31" s="518">
        <v>0</v>
      </c>
      <c r="F31" s="518">
        <v>0</v>
      </c>
      <c r="G31" s="518">
        <v>0</v>
      </c>
      <c r="H31" s="518">
        <v>1</v>
      </c>
      <c r="I31" s="518">
        <v>0</v>
      </c>
      <c r="J31" s="518">
        <v>0</v>
      </c>
      <c r="K31" s="518">
        <v>0</v>
      </c>
      <c r="L31" s="518">
        <v>0</v>
      </c>
      <c r="M31" s="518">
        <v>0</v>
      </c>
      <c r="N31" s="518">
        <v>0</v>
      </c>
      <c r="O31" s="518">
        <v>0</v>
      </c>
      <c r="P31" s="859" t="s">
        <v>77</v>
      </c>
      <c r="Q31" s="517" t="s">
        <v>410</v>
      </c>
      <c r="R31" s="518">
        <v>0</v>
      </c>
      <c r="S31" s="518">
        <v>0</v>
      </c>
      <c r="T31" s="518">
        <v>0</v>
      </c>
      <c r="U31" s="518">
        <v>0</v>
      </c>
      <c r="V31" s="518">
        <v>0</v>
      </c>
      <c r="W31" s="518">
        <v>0</v>
      </c>
      <c r="X31" s="518">
        <v>0</v>
      </c>
      <c r="Y31" s="518">
        <v>0</v>
      </c>
      <c r="Z31" s="518">
        <v>0</v>
      </c>
      <c r="AA31" s="518">
        <v>0</v>
      </c>
      <c r="AB31" s="518">
        <v>0</v>
      </c>
      <c r="AC31" s="518">
        <v>0</v>
      </c>
      <c r="AD31" s="859" t="s">
        <v>77</v>
      </c>
    </row>
    <row r="32" spans="1:30" s="26" customFormat="1" ht="3" customHeight="1" thickBot="1">
      <c r="A32" s="435"/>
      <c r="B32" s="436"/>
      <c r="C32" s="481">
        <f t="shared" si="2"/>
        <v>0</v>
      </c>
      <c r="D32" s="436"/>
      <c r="E32" s="436"/>
      <c r="F32" s="436"/>
      <c r="G32" s="436"/>
      <c r="H32" s="436"/>
      <c r="I32" s="436"/>
      <c r="J32" s="436"/>
      <c r="K32" s="436"/>
      <c r="L32" s="436"/>
      <c r="M32" s="436"/>
      <c r="N32" s="436"/>
      <c r="O32" s="436"/>
      <c r="P32" s="437"/>
      <c r="Q32" s="435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8"/>
    </row>
    <row r="33" spans="1:30" s="19" customFormat="1" ht="12" customHeight="1">
      <c r="A33" s="388" t="s">
        <v>748</v>
      </c>
      <c r="B33" s="849"/>
      <c r="C33" s="849"/>
      <c r="D33" s="849"/>
      <c r="E33" s="849"/>
      <c r="F33" s="849"/>
      <c r="G33" s="849"/>
      <c r="I33" s="849"/>
      <c r="J33" s="19" t="s">
        <v>747</v>
      </c>
      <c r="K33" s="849"/>
      <c r="L33" s="849"/>
      <c r="M33" s="849"/>
      <c r="O33" s="24"/>
      <c r="P33" s="146"/>
      <c r="Q33" s="388" t="s">
        <v>744</v>
      </c>
      <c r="S33" s="850"/>
      <c r="T33" s="850"/>
      <c r="U33" s="850"/>
      <c r="V33" s="413"/>
      <c r="W33" s="851"/>
      <c r="Y33" s="851"/>
      <c r="Z33" s="19" t="s">
        <v>742</v>
      </c>
      <c r="AA33" s="851"/>
      <c r="AB33" s="851"/>
      <c r="AC33" s="851"/>
      <c r="AD33" s="146"/>
    </row>
    <row r="34" spans="1:30" s="19" customFormat="1" ht="12" customHeight="1">
      <c r="A34" s="388" t="s">
        <v>749</v>
      </c>
      <c r="B34" s="849"/>
      <c r="C34" s="849"/>
      <c r="D34" s="849"/>
      <c r="E34" s="849"/>
      <c r="F34" s="849"/>
      <c r="G34" s="849"/>
      <c r="I34" s="849"/>
      <c r="J34" s="852" t="s">
        <v>739</v>
      </c>
      <c r="K34" s="849"/>
      <c r="L34" s="849"/>
      <c r="M34" s="849"/>
      <c r="O34" s="24"/>
      <c r="P34" s="146"/>
      <c r="Q34" s="388" t="s">
        <v>745</v>
      </c>
      <c r="R34" s="850"/>
      <c r="S34" s="850"/>
      <c r="T34" s="850"/>
      <c r="U34" s="850"/>
      <c r="V34" s="413"/>
      <c r="W34" s="851"/>
      <c r="Y34" s="851"/>
      <c r="Z34" s="852" t="s">
        <v>739</v>
      </c>
      <c r="AA34" s="851"/>
      <c r="AB34" s="851"/>
      <c r="AC34" s="851"/>
      <c r="AD34" s="146"/>
    </row>
    <row r="35" spans="1:30" s="19" customFormat="1" ht="12" customHeight="1">
      <c r="A35" s="388" t="s">
        <v>750</v>
      </c>
      <c r="B35" s="18"/>
      <c r="C35" s="18"/>
      <c r="D35" s="849"/>
      <c r="E35" s="849"/>
      <c r="F35" s="849"/>
      <c r="G35" s="849"/>
      <c r="I35" s="18"/>
      <c r="J35" s="852" t="s">
        <v>743</v>
      </c>
      <c r="K35" s="849"/>
      <c r="L35" s="849"/>
      <c r="M35" s="849"/>
      <c r="P35" s="146"/>
      <c r="Q35" s="388" t="s">
        <v>746</v>
      </c>
      <c r="R35" s="850"/>
      <c r="S35" s="850"/>
      <c r="T35" s="850"/>
      <c r="U35" s="850"/>
      <c r="V35" s="413"/>
      <c r="W35" s="851"/>
      <c r="Y35" s="851"/>
      <c r="Z35" s="852" t="s">
        <v>743</v>
      </c>
      <c r="AA35" s="851"/>
      <c r="AB35" s="851"/>
      <c r="AC35" s="851"/>
      <c r="AD35" s="146"/>
    </row>
    <row r="36" spans="1:30" s="19" customFormat="1" ht="12" customHeight="1">
      <c r="A36" s="172" t="s">
        <v>164</v>
      </c>
      <c r="B36" s="18"/>
      <c r="C36" s="18"/>
      <c r="D36" s="849"/>
      <c r="E36" s="849"/>
      <c r="F36" s="849"/>
      <c r="G36" s="849"/>
      <c r="I36" s="18"/>
      <c r="J36" s="182" t="s">
        <v>6</v>
      </c>
      <c r="K36" s="849"/>
      <c r="L36" s="849"/>
      <c r="M36" s="849"/>
      <c r="P36" s="146"/>
      <c r="Q36" s="172" t="s">
        <v>164</v>
      </c>
      <c r="R36" s="850"/>
      <c r="S36" s="850"/>
      <c r="T36" s="850"/>
      <c r="U36" s="850"/>
      <c r="V36" s="413"/>
      <c r="W36" s="851"/>
      <c r="Y36" s="851"/>
      <c r="Z36" s="182" t="s">
        <v>741</v>
      </c>
      <c r="AA36" s="851"/>
      <c r="AB36" s="851"/>
      <c r="AC36" s="851"/>
      <c r="AD36" s="146"/>
    </row>
    <row r="52" ht="24.75"/>
    <row r="56" ht="24.75"/>
  </sheetData>
  <sheetProtection/>
  <mergeCells count="11">
    <mergeCell ref="X7:Y7"/>
    <mergeCell ref="N6:O6"/>
    <mergeCell ref="A6:A10"/>
    <mergeCell ref="A3:I3"/>
    <mergeCell ref="J3:P3"/>
    <mergeCell ref="Q3:Y3"/>
    <mergeCell ref="Z3:AD3"/>
    <mergeCell ref="P6:P10"/>
    <mergeCell ref="N7:O7"/>
    <mergeCell ref="Q6:Q10"/>
    <mergeCell ref="AD6:A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50" r:id="rId1"/>
  <colBreaks count="3" manualBreakCount="3">
    <brk id="9" max="35" man="1"/>
    <brk id="16" max="35" man="1"/>
    <brk id="25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83"/>
  <sheetViews>
    <sheetView view="pageBreakPreview" zoomScale="87" zoomScaleSheetLayoutView="87" zoomScalePageLayoutView="0" workbookViewId="0" topLeftCell="A1">
      <selection activeCell="M37" sqref="M37"/>
    </sheetView>
  </sheetViews>
  <sheetFormatPr defaultColWidth="7.99609375" defaultRowHeight="13.5"/>
  <cols>
    <col min="1" max="1" width="10.77734375" style="184" customWidth="1"/>
    <col min="2" max="2" width="11.21484375" style="181" hidden="1" customWidth="1"/>
    <col min="3" max="4" width="10.77734375" style="181" hidden="1" customWidth="1"/>
    <col min="5" max="5" width="9.77734375" style="181" customWidth="1"/>
    <col min="6" max="6" width="13.21484375" style="181" customWidth="1"/>
    <col min="7" max="17" width="9.77734375" style="181" customWidth="1"/>
    <col min="18" max="18" width="12.10546875" style="188" customWidth="1"/>
    <col min="19" max="19" width="11.88671875" style="188" customWidth="1"/>
    <col min="20" max="20" width="9.77734375" style="188" customWidth="1"/>
    <col min="21" max="21" width="9.5546875" style="184" customWidth="1"/>
    <col min="22" max="23" width="0.671875" style="188" customWidth="1"/>
    <col min="24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U2" s="174"/>
    </row>
    <row r="3" spans="1:21" s="2" customFormat="1" ht="45">
      <c r="A3" s="14" t="s">
        <v>1100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017" t="s">
        <v>1101</v>
      </c>
      <c r="N3" s="13"/>
      <c r="O3" s="1018"/>
      <c r="P3" s="1018"/>
      <c r="Q3" s="1018"/>
      <c r="R3" s="1019"/>
      <c r="S3" s="1019"/>
      <c r="T3" s="1019"/>
      <c r="U3" s="14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93"/>
      <c r="N4" s="176"/>
      <c r="O4" s="175"/>
      <c r="P4" s="175"/>
      <c r="Q4" s="175"/>
      <c r="R4" s="196"/>
      <c r="S4" s="196"/>
      <c r="T4" s="19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U5" s="870" t="s">
        <v>78</v>
      </c>
    </row>
    <row r="6" spans="1:21" s="43" customFormat="1" ht="21.75" customHeight="1">
      <c r="A6" s="1597" t="s">
        <v>832</v>
      </c>
      <c r="B6" s="1022"/>
      <c r="C6" s="1022"/>
      <c r="D6" s="1022"/>
      <c r="E6" s="969" t="s">
        <v>1127</v>
      </c>
      <c r="F6" s="1719" t="s">
        <v>1128</v>
      </c>
      <c r="G6" s="1592"/>
      <c r="H6" s="1592"/>
      <c r="I6" s="1592"/>
      <c r="J6" s="1592"/>
      <c r="K6" s="1592"/>
      <c r="L6" s="1592"/>
      <c r="M6" s="1592"/>
      <c r="N6" s="1592"/>
      <c r="O6" s="1592"/>
      <c r="P6" s="1592"/>
      <c r="Q6" s="1592"/>
      <c r="R6" s="1592"/>
      <c r="S6" s="1592"/>
      <c r="T6" s="1593"/>
      <c r="U6" s="1586" t="s">
        <v>56</v>
      </c>
    </row>
    <row r="7" spans="1:21" s="43" customFormat="1" ht="21" customHeight="1">
      <c r="A7" s="1595"/>
      <c r="B7" s="1620" t="s">
        <v>1129</v>
      </c>
      <c r="C7" s="1620"/>
      <c r="D7" s="1598"/>
      <c r="E7" s="531" t="s">
        <v>1130</v>
      </c>
      <c r="F7" s="544" t="s">
        <v>1131</v>
      </c>
      <c r="G7" s="550" t="s">
        <v>1102</v>
      </c>
      <c r="H7" s="831" t="s">
        <v>1143</v>
      </c>
      <c r="I7" s="1023"/>
      <c r="J7" s="1720" t="s">
        <v>1132</v>
      </c>
      <c r="K7" s="1721" t="s">
        <v>1103</v>
      </c>
      <c r="L7" s="1722"/>
      <c r="M7" s="1024" t="s">
        <v>1133</v>
      </c>
      <c r="N7" s="1024"/>
      <c r="O7" s="1024"/>
      <c r="P7" s="1024"/>
      <c r="Q7" s="1024"/>
      <c r="R7" s="1602" t="s">
        <v>1134</v>
      </c>
      <c r="S7" s="1603"/>
      <c r="T7" s="1604"/>
      <c r="U7" s="1605"/>
    </row>
    <row r="8" spans="1:21" s="43" customFormat="1" ht="19.5" customHeight="1">
      <c r="A8" s="1595"/>
      <c r="B8" s="528" t="s">
        <v>445</v>
      </c>
      <c r="C8" s="528" t="s">
        <v>1135</v>
      </c>
      <c r="D8" s="1025" t="s">
        <v>1136</v>
      </c>
      <c r="E8" s="529" t="s">
        <v>1144</v>
      </c>
      <c r="F8" s="529" t="s">
        <v>1137</v>
      </c>
      <c r="G8" s="528"/>
      <c r="H8" s="528"/>
      <c r="I8" s="612" t="s">
        <v>1138</v>
      </c>
      <c r="J8" s="1533"/>
      <c r="K8" s="1715" t="s">
        <v>1104</v>
      </c>
      <c r="L8" s="1716"/>
      <c r="M8" s="1026" t="s">
        <v>1139</v>
      </c>
      <c r="N8" s="1027"/>
      <c r="O8" s="1717" t="s">
        <v>1145</v>
      </c>
      <c r="P8" s="1718"/>
      <c r="Q8" s="1028" t="s">
        <v>1146</v>
      </c>
      <c r="R8" s="612" t="s">
        <v>1147</v>
      </c>
      <c r="S8" s="1717" t="s">
        <v>1140</v>
      </c>
      <c r="T8" s="1718"/>
      <c r="U8" s="1605"/>
    </row>
    <row r="9" spans="1:21" s="43" customFormat="1" ht="15" customHeight="1">
      <c r="A9" s="1595" t="s">
        <v>1141</v>
      </c>
      <c r="B9" s="528"/>
      <c r="C9" s="528"/>
      <c r="D9" s="1025"/>
      <c r="E9" s="529" t="s">
        <v>1105</v>
      </c>
      <c r="F9" s="1027" t="s">
        <v>1106</v>
      </c>
      <c r="G9" s="528" t="s">
        <v>1107</v>
      </c>
      <c r="H9" s="528" t="s">
        <v>1108</v>
      </c>
      <c r="I9" s="528" t="s">
        <v>1109</v>
      </c>
      <c r="J9" s="528" t="s">
        <v>201</v>
      </c>
      <c r="K9" s="612" t="s">
        <v>1148</v>
      </c>
      <c r="L9" s="612" t="s">
        <v>1149</v>
      </c>
      <c r="M9" s="529"/>
      <c r="N9" s="1029" t="s">
        <v>1150</v>
      </c>
      <c r="O9" s="528" t="s">
        <v>1110</v>
      </c>
      <c r="P9" s="612" t="s">
        <v>1142</v>
      </c>
      <c r="Q9" s="528" t="s">
        <v>1111</v>
      </c>
      <c r="R9" s="531" t="s">
        <v>1112</v>
      </c>
      <c r="S9" s="528" t="s">
        <v>1113</v>
      </c>
      <c r="T9" s="612" t="s">
        <v>1151</v>
      </c>
      <c r="U9" s="1605"/>
    </row>
    <row r="10" spans="1:21" s="43" customFormat="1" ht="30" customHeight="1">
      <c r="A10" s="1596"/>
      <c r="B10" s="533" t="s">
        <v>72</v>
      </c>
      <c r="C10" s="855" t="s">
        <v>185</v>
      </c>
      <c r="D10" s="1030" t="s">
        <v>163</v>
      </c>
      <c r="E10" s="855" t="s">
        <v>1114</v>
      </c>
      <c r="F10" s="1031" t="s">
        <v>1115</v>
      </c>
      <c r="G10" s="855" t="s">
        <v>1116</v>
      </c>
      <c r="H10" s="855" t="s">
        <v>1117</v>
      </c>
      <c r="I10" s="855" t="s">
        <v>1118</v>
      </c>
      <c r="J10" s="533" t="s">
        <v>1119</v>
      </c>
      <c r="K10" s="533" t="s">
        <v>185</v>
      </c>
      <c r="L10" s="533" t="s">
        <v>163</v>
      </c>
      <c r="M10" s="533" t="s">
        <v>1120</v>
      </c>
      <c r="N10" s="855" t="s">
        <v>1107</v>
      </c>
      <c r="O10" s="533" t="s">
        <v>1121</v>
      </c>
      <c r="P10" s="855" t="s">
        <v>1107</v>
      </c>
      <c r="Q10" s="855" t="s">
        <v>1122</v>
      </c>
      <c r="R10" s="533" t="s">
        <v>1123</v>
      </c>
      <c r="S10" s="855" t="s">
        <v>1124</v>
      </c>
      <c r="T10" s="624" t="s">
        <v>1125</v>
      </c>
      <c r="U10" s="1606"/>
    </row>
    <row r="11" spans="1:21" s="43" customFormat="1" ht="21" customHeight="1">
      <c r="A11" s="1001">
        <v>2016</v>
      </c>
      <c r="B11" s="556">
        <v>0</v>
      </c>
      <c r="C11" s="556">
        <v>0</v>
      </c>
      <c r="D11" s="556">
        <v>0</v>
      </c>
      <c r="E11" s="556">
        <v>19</v>
      </c>
      <c r="F11" s="556">
        <v>19</v>
      </c>
      <c r="G11" s="556">
        <v>0</v>
      </c>
      <c r="H11" s="556">
        <v>0</v>
      </c>
      <c r="I11" s="556">
        <v>0</v>
      </c>
      <c r="J11" s="556">
        <v>1</v>
      </c>
      <c r="K11" s="556">
        <v>5</v>
      </c>
      <c r="L11" s="556">
        <v>14</v>
      </c>
      <c r="M11" s="556">
        <v>18</v>
      </c>
      <c r="N11" s="556">
        <v>0</v>
      </c>
      <c r="O11" s="556">
        <v>0</v>
      </c>
      <c r="P11" s="556">
        <v>0</v>
      </c>
      <c r="Q11" s="556">
        <v>1</v>
      </c>
      <c r="R11" s="556">
        <v>11</v>
      </c>
      <c r="S11" s="556">
        <v>8</v>
      </c>
      <c r="T11" s="556">
        <v>5</v>
      </c>
      <c r="U11" s="1002">
        <v>2016</v>
      </c>
    </row>
    <row r="12" spans="1:21" s="43" customFormat="1" ht="21" customHeight="1">
      <c r="A12" s="1001">
        <v>2017</v>
      </c>
      <c r="B12" s="556">
        <f>SUM(B16:B31)</f>
        <v>0</v>
      </c>
      <c r="C12" s="556">
        <f>SUM(C16:C31)</f>
        <v>0</v>
      </c>
      <c r="D12" s="556">
        <f>SUM(D16:D31)</f>
        <v>0</v>
      </c>
      <c r="E12" s="556">
        <v>19</v>
      </c>
      <c r="F12" s="556">
        <v>19</v>
      </c>
      <c r="G12" s="556">
        <v>0</v>
      </c>
      <c r="H12" s="556">
        <v>0</v>
      </c>
      <c r="I12" s="556">
        <v>0</v>
      </c>
      <c r="J12" s="556">
        <v>0</v>
      </c>
      <c r="K12" s="556">
        <v>5</v>
      </c>
      <c r="L12" s="556">
        <v>14</v>
      </c>
      <c r="M12" s="556">
        <v>18</v>
      </c>
      <c r="N12" s="556">
        <v>0</v>
      </c>
      <c r="O12" s="556">
        <v>0</v>
      </c>
      <c r="P12" s="556">
        <v>0</v>
      </c>
      <c r="Q12" s="556">
        <v>1</v>
      </c>
      <c r="R12" s="556">
        <v>11</v>
      </c>
      <c r="S12" s="556">
        <v>8</v>
      </c>
      <c r="T12" s="556">
        <v>5</v>
      </c>
      <c r="U12" s="1002">
        <v>2017</v>
      </c>
    </row>
    <row r="13" spans="1:21" s="43" customFormat="1" ht="21" customHeight="1">
      <c r="A13" s="1001">
        <v>2018</v>
      </c>
      <c r="B13" s="556"/>
      <c r="C13" s="556"/>
      <c r="D13" s="556"/>
      <c r="E13" s="556">
        <v>18</v>
      </c>
      <c r="F13" s="556">
        <v>18</v>
      </c>
      <c r="G13" s="556">
        <v>0</v>
      </c>
      <c r="H13" s="556">
        <v>0</v>
      </c>
      <c r="I13" s="556">
        <v>0</v>
      </c>
      <c r="J13" s="556">
        <v>1</v>
      </c>
      <c r="K13" s="556">
        <v>5</v>
      </c>
      <c r="L13" s="556">
        <v>13</v>
      </c>
      <c r="M13" s="556">
        <v>18</v>
      </c>
      <c r="N13" s="556">
        <v>0</v>
      </c>
      <c r="O13" s="556">
        <v>0</v>
      </c>
      <c r="P13" s="556">
        <v>0</v>
      </c>
      <c r="Q13" s="556">
        <v>0</v>
      </c>
      <c r="R13" s="556">
        <v>11</v>
      </c>
      <c r="S13" s="556">
        <v>0</v>
      </c>
      <c r="T13" s="556">
        <v>7</v>
      </c>
      <c r="U13" s="1002">
        <v>2018</v>
      </c>
    </row>
    <row r="14" spans="1:21" s="43" customFormat="1" ht="21" customHeight="1">
      <c r="A14" s="1001">
        <v>2019</v>
      </c>
      <c r="B14" s="556"/>
      <c r="C14" s="556"/>
      <c r="D14" s="556"/>
      <c r="E14" s="556">
        <v>17</v>
      </c>
      <c r="F14" s="556">
        <v>17</v>
      </c>
      <c r="G14" s="556">
        <v>0</v>
      </c>
      <c r="H14" s="556">
        <v>0</v>
      </c>
      <c r="I14" s="556">
        <v>0</v>
      </c>
      <c r="J14" s="556">
        <v>0</v>
      </c>
      <c r="K14" s="556">
        <v>5</v>
      </c>
      <c r="L14" s="556">
        <v>12</v>
      </c>
      <c r="M14" s="556">
        <v>17</v>
      </c>
      <c r="N14" s="556">
        <v>0</v>
      </c>
      <c r="O14" s="556">
        <v>0</v>
      </c>
      <c r="P14" s="556">
        <v>0</v>
      </c>
      <c r="Q14" s="556">
        <v>0</v>
      </c>
      <c r="R14" s="556">
        <v>10</v>
      </c>
      <c r="S14" s="556">
        <v>0</v>
      </c>
      <c r="T14" s="556">
        <v>7</v>
      </c>
      <c r="U14" s="1002">
        <v>2019</v>
      </c>
    </row>
    <row r="15" spans="1:21" s="43" customFormat="1" ht="21" customHeight="1">
      <c r="A15" s="625">
        <v>2020</v>
      </c>
      <c r="B15" s="558"/>
      <c r="C15" s="558"/>
      <c r="D15" s="558"/>
      <c r="E15" s="558">
        <f>SUM(E16:E31)</f>
        <v>17</v>
      </c>
      <c r="F15" s="558">
        <f aca="true" t="shared" si="0" ref="F15:T15">SUM(F16:F31)</f>
        <v>17</v>
      </c>
      <c r="G15" s="558">
        <f t="shared" si="0"/>
        <v>0</v>
      </c>
      <c r="H15" s="558">
        <f t="shared" si="0"/>
        <v>0</v>
      </c>
      <c r="I15" s="558">
        <f t="shared" si="0"/>
        <v>0</v>
      </c>
      <c r="J15" s="558">
        <f t="shared" si="0"/>
        <v>0</v>
      </c>
      <c r="K15" s="558">
        <f t="shared" si="0"/>
        <v>5</v>
      </c>
      <c r="L15" s="558">
        <f t="shared" si="0"/>
        <v>12</v>
      </c>
      <c r="M15" s="558">
        <f t="shared" si="0"/>
        <v>17</v>
      </c>
      <c r="N15" s="558">
        <f t="shared" si="0"/>
        <v>0</v>
      </c>
      <c r="O15" s="558">
        <f t="shared" si="0"/>
        <v>0</v>
      </c>
      <c r="P15" s="558">
        <f t="shared" si="0"/>
        <v>0</v>
      </c>
      <c r="Q15" s="558">
        <f t="shared" si="0"/>
        <v>0</v>
      </c>
      <c r="R15" s="558">
        <f t="shared" si="0"/>
        <v>10</v>
      </c>
      <c r="S15" s="558">
        <f t="shared" si="0"/>
        <v>0</v>
      </c>
      <c r="T15" s="558">
        <f t="shared" si="0"/>
        <v>7</v>
      </c>
      <c r="U15" s="626">
        <v>2020</v>
      </c>
    </row>
    <row r="16" spans="1:23" s="604" customFormat="1" ht="20.25" customHeight="1">
      <c r="A16" s="856" t="s">
        <v>395</v>
      </c>
      <c r="B16" s="556">
        <f aca="true" t="shared" si="1" ref="B16:B31">SUM(C16:D16)</f>
        <v>0</v>
      </c>
      <c r="C16" s="519"/>
      <c r="D16" s="519"/>
      <c r="E16" s="519">
        <v>2</v>
      </c>
      <c r="F16" s="519">
        <v>2</v>
      </c>
      <c r="G16" s="519">
        <v>0</v>
      </c>
      <c r="H16" s="519">
        <v>0</v>
      </c>
      <c r="I16" s="519">
        <v>0</v>
      </c>
      <c r="J16" s="519">
        <v>0</v>
      </c>
      <c r="K16" s="519">
        <v>1</v>
      </c>
      <c r="L16" s="519">
        <v>1</v>
      </c>
      <c r="M16" s="519">
        <v>2</v>
      </c>
      <c r="N16" s="519">
        <v>0</v>
      </c>
      <c r="O16" s="519">
        <v>0</v>
      </c>
      <c r="P16" s="519">
        <v>0</v>
      </c>
      <c r="Q16" s="519">
        <v>0</v>
      </c>
      <c r="R16" s="519">
        <v>1</v>
      </c>
      <c r="S16" s="519">
        <v>0</v>
      </c>
      <c r="T16" s="519">
        <v>1</v>
      </c>
      <c r="U16" s="538" t="s">
        <v>1126</v>
      </c>
      <c r="V16" s="1020">
        <v>1</v>
      </c>
      <c r="W16" s="1020">
        <v>0</v>
      </c>
    </row>
    <row r="17" spans="1:23" s="604" customFormat="1" ht="20.25" customHeight="1">
      <c r="A17" s="856" t="s">
        <v>396</v>
      </c>
      <c r="B17" s="556">
        <f t="shared" si="1"/>
        <v>0</v>
      </c>
      <c r="C17" s="519"/>
      <c r="D17" s="519"/>
      <c r="E17" s="519">
        <v>0</v>
      </c>
      <c r="F17" s="519">
        <v>0</v>
      </c>
      <c r="G17" s="519">
        <v>0</v>
      </c>
      <c r="H17" s="519">
        <v>0</v>
      </c>
      <c r="I17" s="519">
        <v>0</v>
      </c>
      <c r="J17" s="519">
        <v>0</v>
      </c>
      <c r="K17" s="519">
        <v>0</v>
      </c>
      <c r="L17" s="519">
        <v>0</v>
      </c>
      <c r="M17" s="519">
        <v>0</v>
      </c>
      <c r="N17" s="519">
        <v>0</v>
      </c>
      <c r="O17" s="519">
        <v>0</v>
      </c>
      <c r="P17" s="519">
        <v>0</v>
      </c>
      <c r="Q17" s="519">
        <v>0</v>
      </c>
      <c r="R17" s="519">
        <v>0</v>
      </c>
      <c r="S17" s="519">
        <v>0</v>
      </c>
      <c r="T17" s="519">
        <v>0</v>
      </c>
      <c r="U17" s="628" t="s">
        <v>8</v>
      </c>
      <c r="V17" s="101">
        <v>0</v>
      </c>
      <c r="W17" s="101">
        <v>0</v>
      </c>
    </row>
    <row r="18" spans="1:23" s="604" customFormat="1" ht="20.25" customHeight="1">
      <c r="A18" s="856" t="s">
        <v>397</v>
      </c>
      <c r="B18" s="556">
        <f t="shared" si="1"/>
        <v>0</v>
      </c>
      <c r="C18" s="512"/>
      <c r="D18" s="512"/>
      <c r="E18" s="512">
        <v>0</v>
      </c>
      <c r="F18" s="512">
        <v>0</v>
      </c>
      <c r="G18" s="519">
        <v>0</v>
      </c>
      <c r="H18" s="519">
        <v>0</v>
      </c>
      <c r="I18" s="519">
        <v>0</v>
      </c>
      <c r="J18" s="519">
        <v>0</v>
      </c>
      <c r="K18" s="519">
        <v>0</v>
      </c>
      <c r="L18" s="519">
        <v>0</v>
      </c>
      <c r="M18" s="519">
        <v>0</v>
      </c>
      <c r="N18" s="519">
        <v>0</v>
      </c>
      <c r="O18" s="519">
        <v>0</v>
      </c>
      <c r="P18" s="519">
        <v>0</v>
      </c>
      <c r="Q18" s="519">
        <v>0</v>
      </c>
      <c r="R18" s="519">
        <v>0</v>
      </c>
      <c r="S18" s="519">
        <v>0</v>
      </c>
      <c r="T18" s="519">
        <v>0</v>
      </c>
      <c r="U18" s="628" t="s">
        <v>9</v>
      </c>
      <c r="V18" s="101">
        <v>0</v>
      </c>
      <c r="W18" s="101">
        <v>0</v>
      </c>
    </row>
    <row r="19" spans="1:23" s="604" customFormat="1" ht="20.25" customHeight="1">
      <c r="A19" s="856" t="s">
        <v>398</v>
      </c>
      <c r="B19" s="556">
        <f t="shared" si="1"/>
        <v>0</v>
      </c>
      <c r="C19" s="519"/>
      <c r="D19" s="519"/>
      <c r="E19" s="519">
        <v>1</v>
      </c>
      <c r="F19" s="519">
        <v>1</v>
      </c>
      <c r="G19" s="519">
        <v>0</v>
      </c>
      <c r="H19" s="519">
        <v>0</v>
      </c>
      <c r="I19" s="519">
        <v>0</v>
      </c>
      <c r="J19" s="519">
        <v>0</v>
      </c>
      <c r="K19" s="519">
        <v>0</v>
      </c>
      <c r="L19" s="519">
        <v>1</v>
      </c>
      <c r="M19" s="519">
        <v>1</v>
      </c>
      <c r="N19" s="519">
        <v>0</v>
      </c>
      <c r="O19" s="519">
        <v>0</v>
      </c>
      <c r="P19" s="519">
        <v>0</v>
      </c>
      <c r="Q19" s="519">
        <v>0</v>
      </c>
      <c r="R19" s="519">
        <v>1</v>
      </c>
      <c r="S19" s="519">
        <v>0</v>
      </c>
      <c r="T19" s="519">
        <v>2</v>
      </c>
      <c r="U19" s="628" t="s">
        <v>10</v>
      </c>
      <c r="V19" s="101">
        <v>0</v>
      </c>
      <c r="W19" s="101">
        <v>0</v>
      </c>
    </row>
    <row r="20" spans="1:23" s="604" customFormat="1" ht="20.25" customHeight="1">
      <c r="A20" s="856" t="s">
        <v>399</v>
      </c>
      <c r="B20" s="556">
        <f t="shared" si="1"/>
        <v>0</v>
      </c>
      <c r="C20" s="519"/>
      <c r="D20" s="519"/>
      <c r="E20" s="519">
        <v>2</v>
      </c>
      <c r="F20" s="519">
        <v>2</v>
      </c>
      <c r="G20" s="519">
        <v>0</v>
      </c>
      <c r="H20" s="519">
        <v>0</v>
      </c>
      <c r="I20" s="519">
        <v>0</v>
      </c>
      <c r="J20" s="519">
        <v>0</v>
      </c>
      <c r="K20" s="519">
        <v>0</v>
      </c>
      <c r="L20" s="519">
        <v>2</v>
      </c>
      <c r="M20" s="519">
        <v>2</v>
      </c>
      <c r="N20" s="519">
        <v>0</v>
      </c>
      <c r="O20" s="519">
        <v>0</v>
      </c>
      <c r="P20" s="519">
        <v>0</v>
      </c>
      <c r="Q20" s="519">
        <v>0</v>
      </c>
      <c r="R20" s="519">
        <v>0</v>
      </c>
      <c r="S20" s="519">
        <v>0</v>
      </c>
      <c r="T20" s="519">
        <v>1</v>
      </c>
      <c r="U20" s="628" t="s">
        <v>11</v>
      </c>
      <c r="V20" s="101">
        <v>2</v>
      </c>
      <c r="W20" s="101">
        <v>0</v>
      </c>
    </row>
    <row r="21" spans="1:23" s="604" customFormat="1" ht="20.25" customHeight="1">
      <c r="A21" s="856" t="s">
        <v>400</v>
      </c>
      <c r="B21" s="556">
        <f t="shared" si="1"/>
        <v>0</v>
      </c>
      <c r="C21" s="519"/>
      <c r="D21" s="519"/>
      <c r="E21" s="519">
        <v>2</v>
      </c>
      <c r="F21" s="519">
        <v>2</v>
      </c>
      <c r="G21" s="519">
        <v>0</v>
      </c>
      <c r="H21" s="519">
        <v>0</v>
      </c>
      <c r="I21" s="519">
        <v>0</v>
      </c>
      <c r="J21" s="519">
        <v>0</v>
      </c>
      <c r="K21" s="519">
        <v>1</v>
      </c>
      <c r="L21" s="519">
        <v>1</v>
      </c>
      <c r="M21" s="519">
        <v>2</v>
      </c>
      <c r="N21" s="519">
        <v>0</v>
      </c>
      <c r="O21" s="519">
        <v>0</v>
      </c>
      <c r="P21" s="519">
        <v>0</v>
      </c>
      <c r="Q21" s="519">
        <v>0</v>
      </c>
      <c r="R21" s="519">
        <v>1</v>
      </c>
      <c r="S21" s="519">
        <v>0</v>
      </c>
      <c r="T21" s="519">
        <v>1</v>
      </c>
      <c r="U21" s="628" t="s">
        <v>12</v>
      </c>
      <c r="V21" s="101">
        <v>2</v>
      </c>
      <c r="W21" s="101">
        <v>0</v>
      </c>
    </row>
    <row r="22" spans="1:23" s="604" customFormat="1" ht="20.25" customHeight="1">
      <c r="A22" s="856" t="s">
        <v>401</v>
      </c>
      <c r="B22" s="556">
        <f t="shared" si="1"/>
        <v>0</v>
      </c>
      <c r="C22" s="512"/>
      <c r="D22" s="512"/>
      <c r="E22" s="512">
        <v>4</v>
      </c>
      <c r="F22" s="512">
        <v>4</v>
      </c>
      <c r="G22" s="519">
        <v>0</v>
      </c>
      <c r="H22" s="519">
        <v>0</v>
      </c>
      <c r="I22" s="519">
        <v>0</v>
      </c>
      <c r="J22" s="519">
        <v>0</v>
      </c>
      <c r="K22" s="519">
        <v>1</v>
      </c>
      <c r="L22" s="519">
        <v>3</v>
      </c>
      <c r="M22" s="519">
        <v>4</v>
      </c>
      <c r="N22" s="519">
        <v>0</v>
      </c>
      <c r="O22" s="519">
        <v>0</v>
      </c>
      <c r="P22" s="519">
        <v>0</v>
      </c>
      <c r="Q22" s="519">
        <v>0</v>
      </c>
      <c r="R22" s="519">
        <v>3</v>
      </c>
      <c r="S22" s="519">
        <v>0</v>
      </c>
      <c r="T22" s="519">
        <v>0</v>
      </c>
      <c r="U22" s="628" t="s">
        <v>13</v>
      </c>
      <c r="V22" s="101">
        <v>1</v>
      </c>
      <c r="W22" s="101">
        <v>0</v>
      </c>
    </row>
    <row r="23" spans="1:23" s="604" customFormat="1" ht="20.25" customHeight="1">
      <c r="A23" s="856" t="s">
        <v>402</v>
      </c>
      <c r="B23" s="556">
        <f t="shared" si="1"/>
        <v>0</v>
      </c>
      <c r="C23" s="519"/>
      <c r="D23" s="519"/>
      <c r="E23" s="519">
        <v>0</v>
      </c>
      <c r="F23" s="519">
        <v>0</v>
      </c>
      <c r="G23" s="519">
        <v>0</v>
      </c>
      <c r="H23" s="519">
        <v>0</v>
      </c>
      <c r="I23" s="519">
        <v>0</v>
      </c>
      <c r="J23" s="519">
        <v>0</v>
      </c>
      <c r="K23" s="519">
        <v>0</v>
      </c>
      <c r="L23" s="519">
        <v>0</v>
      </c>
      <c r="M23" s="519">
        <v>0</v>
      </c>
      <c r="N23" s="519">
        <v>0</v>
      </c>
      <c r="O23" s="519">
        <v>0</v>
      </c>
      <c r="P23" s="519">
        <v>0</v>
      </c>
      <c r="Q23" s="519">
        <v>0</v>
      </c>
      <c r="R23" s="519">
        <v>0</v>
      </c>
      <c r="S23" s="519">
        <v>0</v>
      </c>
      <c r="T23" s="519">
        <v>0</v>
      </c>
      <c r="U23" s="628" t="s">
        <v>14</v>
      </c>
      <c r="V23" s="101">
        <v>0</v>
      </c>
      <c r="W23" s="101">
        <v>0</v>
      </c>
    </row>
    <row r="24" spans="1:23" s="604" customFormat="1" ht="20.25" customHeight="1">
      <c r="A24" s="856" t="s">
        <v>403</v>
      </c>
      <c r="B24" s="556">
        <f t="shared" si="1"/>
        <v>0</v>
      </c>
      <c r="C24" s="519"/>
      <c r="D24" s="519"/>
      <c r="E24" s="519">
        <v>0</v>
      </c>
      <c r="F24" s="519">
        <v>0</v>
      </c>
      <c r="G24" s="519">
        <v>0</v>
      </c>
      <c r="H24" s="519">
        <v>0</v>
      </c>
      <c r="I24" s="519">
        <v>0</v>
      </c>
      <c r="J24" s="519">
        <v>0</v>
      </c>
      <c r="K24" s="519">
        <v>0</v>
      </c>
      <c r="L24" s="519">
        <v>0</v>
      </c>
      <c r="M24" s="519">
        <v>0</v>
      </c>
      <c r="N24" s="519">
        <v>0</v>
      </c>
      <c r="O24" s="519">
        <v>0</v>
      </c>
      <c r="P24" s="519">
        <v>0</v>
      </c>
      <c r="Q24" s="519">
        <v>0</v>
      </c>
      <c r="R24" s="519">
        <v>0</v>
      </c>
      <c r="S24" s="519">
        <v>0</v>
      </c>
      <c r="T24" s="519">
        <v>0</v>
      </c>
      <c r="U24" s="628" t="s">
        <v>15</v>
      </c>
      <c r="V24" s="101">
        <v>0</v>
      </c>
      <c r="W24" s="101">
        <v>0</v>
      </c>
    </row>
    <row r="25" spans="1:23" s="604" customFormat="1" ht="20.25" customHeight="1">
      <c r="A25" s="856" t="s">
        <v>404</v>
      </c>
      <c r="B25" s="556">
        <f>SUM(C25:D25)</f>
        <v>0</v>
      </c>
      <c r="C25" s="519"/>
      <c r="D25" s="519"/>
      <c r="E25" s="519">
        <v>0</v>
      </c>
      <c r="F25" s="519">
        <v>0</v>
      </c>
      <c r="G25" s="519">
        <v>0</v>
      </c>
      <c r="H25" s="519">
        <v>0</v>
      </c>
      <c r="I25" s="519">
        <v>0</v>
      </c>
      <c r="J25" s="519">
        <v>0</v>
      </c>
      <c r="K25" s="519">
        <v>0</v>
      </c>
      <c r="L25" s="519">
        <v>0</v>
      </c>
      <c r="M25" s="519">
        <v>0</v>
      </c>
      <c r="N25" s="519">
        <v>0</v>
      </c>
      <c r="O25" s="519">
        <v>0</v>
      </c>
      <c r="P25" s="519">
        <v>0</v>
      </c>
      <c r="Q25" s="519">
        <v>0</v>
      </c>
      <c r="R25" s="519">
        <v>0</v>
      </c>
      <c r="S25" s="519">
        <v>0</v>
      </c>
      <c r="T25" s="519">
        <v>0</v>
      </c>
      <c r="U25" s="628" t="s">
        <v>16</v>
      </c>
      <c r="V25" s="101">
        <v>0</v>
      </c>
      <c r="W25" s="101">
        <v>0</v>
      </c>
    </row>
    <row r="26" spans="1:23" s="604" customFormat="1" ht="20.25" customHeight="1">
      <c r="A26" s="856" t="s">
        <v>405</v>
      </c>
      <c r="B26" s="556">
        <f t="shared" si="1"/>
        <v>0</v>
      </c>
      <c r="C26" s="519"/>
      <c r="D26" s="519"/>
      <c r="E26" s="519">
        <v>0</v>
      </c>
      <c r="F26" s="519">
        <v>0</v>
      </c>
      <c r="G26" s="519">
        <v>0</v>
      </c>
      <c r="H26" s="519">
        <v>0</v>
      </c>
      <c r="I26" s="519">
        <v>0</v>
      </c>
      <c r="J26" s="519">
        <v>0</v>
      </c>
      <c r="K26" s="519">
        <v>0</v>
      </c>
      <c r="L26" s="519">
        <v>0</v>
      </c>
      <c r="M26" s="519">
        <v>0</v>
      </c>
      <c r="N26" s="519">
        <v>0</v>
      </c>
      <c r="O26" s="519">
        <v>0</v>
      </c>
      <c r="P26" s="519">
        <v>0</v>
      </c>
      <c r="Q26" s="519">
        <v>0</v>
      </c>
      <c r="R26" s="519">
        <v>0</v>
      </c>
      <c r="S26" s="519">
        <v>0</v>
      </c>
      <c r="T26" s="519">
        <v>0</v>
      </c>
      <c r="U26" s="628" t="s">
        <v>17</v>
      </c>
      <c r="V26" s="101">
        <v>0</v>
      </c>
      <c r="W26" s="101">
        <v>0</v>
      </c>
    </row>
    <row r="27" spans="1:23" s="604" customFormat="1" ht="20.25" customHeight="1">
      <c r="A27" s="856" t="s">
        <v>406</v>
      </c>
      <c r="B27" s="556">
        <f>SUM(C27:D27)</f>
        <v>0</v>
      </c>
      <c r="C27" s="519"/>
      <c r="D27" s="519"/>
      <c r="E27" s="519">
        <v>0</v>
      </c>
      <c r="F27" s="519">
        <v>0</v>
      </c>
      <c r="G27" s="519">
        <v>0</v>
      </c>
      <c r="H27" s="519">
        <v>0</v>
      </c>
      <c r="I27" s="519">
        <v>0</v>
      </c>
      <c r="J27" s="519">
        <v>0</v>
      </c>
      <c r="K27" s="519">
        <v>0</v>
      </c>
      <c r="L27" s="519">
        <v>0</v>
      </c>
      <c r="M27" s="519">
        <v>0</v>
      </c>
      <c r="N27" s="519">
        <v>0</v>
      </c>
      <c r="O27" s="519">
        <v>0</v>
      </c>
      <c r="P27" s="519">
        <v>0</v>
      </c>
      <c r="Q27" s="519">
        <v>0</v>
      </c>
      <c r="R27" s="519">
        <v>0</v>
      </c>
      <c r="S27" s="519">
        <v>0</v>
      </c>
      <c r="T27" s="519">
        <v>0</v>
      </c>
      <c r="U27" s="628" t="s">
        <v>18</v>
      </c>
      <c r="V27" s="101">
        <v>0</v>
      </c>
      <c r="W27" s="101">
        <v>0</v>
      </c>
    </row>
    <row r="28" spans="1:23" s="604" customFormat="1" ht="20.25" customHeight="1">
      <c r="A28" s="856" t="s">
        <v>407</v>
      </c>
      <c r="B28" s="556">
        <f t="shared" si="1"/>
        <v>0</v>
      </c>
      <c r="C28" s="519"/>
      <c r="D28" s="519"/>
      <c r="E28" s="519">
        <v>1</v>
      </c>
      <c r="F28" s="519">
        <v>1</v>
      </c>
      <c r="G28" s="519">
        <v>0</v>
      </c>
      <c r="H28" s="519">
        <v>0</v>
      </c>
      <c r="I28" s="519">
        <v>0</v>
      </c>
      <c r="J28" s="519">
        <v>0</v>
      </c>
      <c r="K28" s="519">
        <v>0</v>
      </c>
      <c r="L28" s="519">
        <v>1</v>
      </c>
      <c r="M28" s="519">
        <v>1</v>
      </c>
      <c r="N28" s="519">
        <v>0</v>
      </c>
      <c r="O28" s="519">
        <v>0</v>
      </c>
      <c r="P28" s="519">
        <v>0</v>
      </c>
      <c r="Q28" s="519">
        <v>0</v>
      </c>
      <c r="R28" s="519">
        <v>1</v>
      </c>
      <c r="S28" s="519">
        <v>0</v>
      </c>
      <c r="T28" s="519">
        <v>0</v>
      </c>
      <c r="U28" s="628" t="s">
        <v>74</v>
      </c>
      <c r="V28" s="101">
        <v>1</v>
      </c>
      <c r="W28" s="101">
        <v>0</v>
      </c>
    </row>
    <row r="29" spans="1:23" s="604" customFormat="1" ht="20.25" customHeight="1">
      <c r="A29" s="856" t="s">
        <v>408</v>
      </c>
      <c r="B29" s="556">
        <f t="shared" si="1"/>
        <v>0</v>
      </c>
      <c r="C29" s="519"/>
      <c r="D29" s="519"/>
      <c r="E29" s="519">
        <v>1</v>
      </c>
      <c r="F29" s="519">
        <v>1</v>
      </c>
      <c r="G29" s="519">
        <v>0</v>
      </c>
      <c r="H29" s="519">
        <v>0</v>
      </c>
      <c r="I29" s="519">
        <v>0</v>
      </c>
      <c r="J29" s="519">
        <v>0</v>
      </c>
      <c r="K29" s="519">
        <v>0</v>
      </c>
      <c r="L29" s="519">
        <v>1</v>
      </c>
      <c r="M29" s="519">
        <v>1</v>
      </c>
      <c r="N29" s="519">
        <v>0</v>
      </c>
      <c r="O29" s="519">
        <v>0</v>
      </c>
      <c r="P29" s="519">
        <v>0</v>
      </c>
      <c r="Q29" s="519">
        <v>0</v>
      </c>
      <c r="R29" s="519">
        <v>0</v>
      </c>
      <c r="S29" s="519">
        <v>0</v>
      </c>
      <c r="T29" s="519">
        <v>1</v>
      </c>
      <c r="U29" s="628" t="s">
        <v>75</v>
      </c>
      <c r="V29" s="101">
        <v>0</v>
      </c>
      <c r="W29" s="101">
        <v>0</v>
      </c>
    </row>
    <row r="30" spans="1:23" s="604" customFormat="1" ht="20.25" customHeight="1">
      <c r="A30" s="856" t="s">
        <v>409</v>
      </c>
      <c r="B30" s="556">
        <f t="shared" si="1"/>
        <v>0</v>
      </c>
      <c r="C30" s="519"/>
      <c r="D30" s="519"/>
      <c r="E30" s="519">
        <v>3</v>
      </c>
      <c r="F30" s="519">
        <v>3</v>
      </c>
      <c r="G30" s="519">
        <v>0</v>
      </c>
      <c r="H30" s="519">
        <v>0</v>
      </c>
      <c r="I30" s="519">
        <v>0</v>
      </c>
      <c r="J30" s="519">
        <v>0</v>
      </c>
      <c r="K30" s="519">
        <v>1</v>
      </c>
      <c r="L30" s="519">
        <v>2</v>
      </c>
      <c r="M30" s="519">
        <v>3</v>
      </c>
      <c r="N30" s="519">
        <v>0</v>
      </c>
      <c r="O30" s="519">
        <v>0</v>
      </c>
      <c r="P30" s="519">
        <v>0</v>
      </c>
      <c r="Q30" s="519">
        <v>0</v>
      </c>
      <c r="R30" s="519">
        <v>3</v>
      </c>
      <c r="S30" s="519">
        <v>0</v>
      </c>
      <c r="T30" s="519">
        <v>0</v>
      </c>
      <c r="U30" s="628" t="s">
        <v>76</v>
      </c>
      <c r="V30" s="101">
        <v>1</v>
      </c>
      <c r="W30" s="101">
        <v>0</v>
      </c>
    </row>
    <row r="31" spans="1:23" s="604" customFormat="1" ht="20.25" customHeight="1">
      <c r="A31" s="856" t="s">
        <v>410</v>
      </c>
      <c r="B31" s="556">
        <f t="shared" si="1"/>
        <v>0</v>
      </c>
      <c r="C31" s="519"/>
      <c r="D31" s="519"/>
      <c r="E31" s="519">
        <v>1</v>
      </c>
      <c r="F31" s="519">
        <v>1</v>
      </c>
      <c r="G31" s="519">
        <v>0</v>
      </c>
      <c r="H31" s="519">
        <v>0</v>
      </c>
      <c r="I31" s="519">
        <v>0</v>
      </c>
      <c r="J31" s="512">
        <v>0</v>
      </c>
      <c r="K31" s="512">
        <v>1</v>
      </c>
      <c r="L31" s="512">
        <v>0</v>
      </c>
      <c r="M31" s="519">
        <v>1</v>
      </c>
      <c r="N31" s="519">
        <v>0</v>
      </c>
      <c r="O31" s="519">
        <v>0</v>
      </c>
      <c r="P31" s="519">
        <v>0</v>
      </c>
      <c r="Q31" s="519">
        <v>0</v>
      </c>
      <c r="R31" s="519">
        <v>0</v>
      </c>
      <c r="S31" s="519">
        <v>0</v>
      </c>
      <c r="T31" s="519">
        <v>1</v>
      </c>
      <c r="U31" s="628" t="s">
        <v>77</v>
      </c>
      <c r="V31" s="101">
        <v>1</v>
      </c>
      <c r="W31" s="101">
        <v>0</v>
      </c>
    </row>
    <row r="32" spans="1:21" ht="3" customHeight="1" thickBot="1">
      <c r="A32" s="221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1021"/>
      <c r="S32" s="204"/>
      <c r="T32" s="204"/>
      <c r="U32" s="223"/>
    </row>
    <row r="33" spans="1:21" s="387" customFormat="1" ht="12" customHeight="1" thickTop="1">
      <c r="A33" s="32" t="s">
        <v>164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2" t="s">
        <v>6</v>
      </c>
      <c r="N33" s="183"/>
      <c r="O33" s="183"/>
      <c r="P33" s="183"/>
      <c r="Q33" s="183"/>
      <c r="R33" s="206"/>
      <c r="S33" s="206"/>
      <c r="T33" s="206"/>
      <c r="U33" s="188"/>
    </row>
    <row r="34" spans="1:21" s="32" customFormat="1" ht="9.75" customHeight="1">
      <c r="A34" s="172"/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186"/>
      <c r="S34" s="186"/>
      <c r="T34" s="186"/>
      <c r="U34" s="172"/>
    </row>
    <row r="35" spans="1:21" s="32" customFormat="1" ht="12">
      <c r="A35" s="172"/>
      <c r="B35" s="384"/>
      <c r="C35" s="384"/>
      <c r="D35" s="384"/>
      <c r="E35" s="384"/>
      <c r="F35" s="384"/>
      <c r="G35" s="384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186"/>
      <c r="S35" s="186"/>
      <c r="T35" s="186"/>
      <c r="U35" s="172"/>
    </row>
    <row r="36" spans="1:21" s="32" customFormat="1" ht="12">
      <c r="A36" s="172"/>
      <c r="B36" s="384"/>
      <c r="C36" s="384"/>
      <c r="D36" s="384"/>
      <c r="E36" s="384"/>
      <c r="F36" s="384"/>
      <c r="G36" s="384"/>
      <c r="H36" s="384"/>
      <c r="I36" s="384"/>
      <c r="J36" s="384"/>
      <c r="K36" s="384"/>
      <c r="L36" s="384"/>
      <c r="M36" s="384"/>
      <c r="N36" s="384"/>
      <c r="O36" s="384"/>
      <c r="P36" s="384"/>
      <c r="Q36" s="384"/>
      <c r="R36" s="186"/>
      <c r="S36" s="186"/>
      <c r="T36" s="186"/>
      <c r="U36" s="172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206"/>
      <c r="S37" s="206"/>
      <c r="T37" s="206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206"/>
      <c r="S38" s="206"/>
      <c r="T38" s="206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206"/>
      <c r="S39" s="206"/>
      <c r="T39" s="206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206"/>
      <c r="S40" s="206"/>
      <c r="T40" s="206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206"/>
      <c r="S41" s="206"/>
      <c r="T41" s="206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206"/>
      <c r="S42" s="206"/>
      <c r="T42" s="206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206"/>
      <c r="S43" s="206"/>
      <c r="T43" s="206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206"/>
      <c r="S44" s="206"/>
      <c r="T44" s="206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206"/>
      <c r="S45" s="206"/>
      <c r="T45" s="206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206"/>
      <c r="S46" s="206"/>
      <c r="T46" s="206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206"/>
      <c r="S47" s="206"/>
      <c r="T47" s="206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206"/>
      <c r="S48" s="206"/>
      <c r="T48" s="206"/>
    </row>
    <row r="49" spans="2:23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206"/>
      <c r="S49" s="206"/>
      <c r="T49" s="206"/>
      <c r="V49" s="188"/>
      <c r="W49" s="188"/>
    </row>
    <row r="50" spans="2:23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206"/>
      <c r="S50" s="206"/>
      <c r="T50" s="206"/>
      <c r="V50" s="188"/>
      <c r="W50" s="188"/>
    </row>
    <row r="51" spans="2:23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206"/>
      <c r="S51" s="206"/>
      <c r="T51" s="206"/>
      <c r="V51" s="188"/>
      <c r="W51" s="188"/>
    </row>
    <row r="52" spans="2:23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206"/>
      <c r="S52" s="206"/>
      <c r="T52" s="206"/>
      <c r="V52" s="188"/>
      <c r="W52" s="188"/>
    </row>
    <row r="53" spans="2:23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206"/>
      <c r="S53" s="206"/>
      <c r="T53" s="206"/>
      <c r="V53" s="188"/>
      <c r="W53" s="188"/>
    </row>
    <row r="54" spans="2:23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206"/>
      <c r="S54" s="206"/>
      <c r="T54" s="206"/>
      <c r="V54" s="188"/>
      <c r="W54" s="188"/>
    </row>
    <row r="55" spans="2:23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206"/>
      <c r="S55" s="206"/>
      <c r="T55" s="206"/>
      <c r="V55" s="188"/>
      <c r="W55" s="188"/>
    </row>
    <row r="56" spans="2:23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206"/>
      <c r="S56" s="206"/>
      <c r="T56" s="206"/>
      <c r="V56" s="188"/>
      <c r="W56" s="188"/>
    </row>
    <row r="57" spans="2:23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206"/>
      <c r="S57" s="206"/>
      <c r="T57" s="206"/>
      <c r="V57" s="188"/>
      <c r="W57" s="188"/>
    </row>
    <row r="58" spans="2:23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206"/>
      <c r="S58" s="206"/>
      <c r="T58" s="206"/>
      <c r="V58" s="188"/>
      <c r="W58" s="188"/>
    </row>
    <row r="59" spans="2:23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206"/>
      <c r="S59" s="206"/>
      <c r="T59" s="206"/>
      <c r="V59" s="188"/>
      <c r="W59" s="188"/>
    </row>
    <row r="60" spans="2:23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206"/>
      <c r="S60" s="206"/>
      <c r="T60" s="206"/>
      <c r="V60" s="188"/>
      <c r="W60" s="188"/>
    </row>
    <row r="61" spans="2:23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206"/>
      <c r="S61" s="206"/>
      <c r="T61" s="206"/>
      <c r="V61" s="188"/>
      <c r="W61" s="188"/>
    </row>
    <row r="62" spans="2:23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206"/>
      <c r="S62" s="206"/>
      <c r="T62" s="206"/>
      <c r="V62" s="188"/>
      <c r="W62" s="188"/>
    </row>
    <row r="63" spans="2:23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206"/>
      <c r="S63" s="206"/>
      <c r="T63" s="206"/>
      <c r="V63" s="188"/>
      <c r="W63" s="188"/>
    </row>
    <row r="64" spans="2:23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206"/>
      <c r="S64" s="206"/>
      <c r="T64" s="206"/>
      <c r="V64" s="188"/>
      <c r="W64" s="188"/>
    </row>
    <row r="65" spans="2:23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206"/>
      <c r="S65" s="206"/>
      <c r="T65" s="206"/>
      <c r="V65" s="188"/>
      <c r="W65" s="188"/>
    </row>
    <row r="66" spans="2:23" s="184" customFormat="1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206"/>
      <c r="S66" s="206"/>
      <c r="T66" s="206"/>
      <c r="V66" s="188"/>
      <c r="W66" s="188"/>
    </row>
    <row r="67" spans="2:23" s="184" customFormat="1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206"/>
      <c r="S67" s="206"/>
      <c r="T67" s="206"/>
      <c r="V67" s="188"/>
      <c r="W67" s="188"/>
    </row>
    <row r="68" spans="2:23" s="184" customFormat="1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206"/>
      <c r="S68" s="206"/>
      <c r="T68" s="206"/>
      <c r="V68" s="188"/>
      <c r="W68" s="188"/>
    </row>
    <row r="69" spans="2:23" s="184" customFormat="1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206"/>
      <c r="S69" s="206"/>
      <c r="T69" s="206"/>
      <c r="V69" s="188"/>
      <c r="W69" s="188"/>
    </row>
    <row r="70" spans="2:23" s="184" customFormat="1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206"/>
      <c r="S70" s="206"/>
      <c r="T70" s="206"/>
      <c r="V70" s="188"/>
      <c r="W70" s="188"/>
    </row>
    <row r="71" spans="2:23" s="184" customFormat="1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206"/>
      <c r="S71" s="206"/>
      <c r="T71" s="206"/>
      <c r="V71" s="188"/>
      <c r="W71" s="188"/>
    </row>
    <row r="72" spans="2:23" s="184" customFormat="1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206"/>
      <c r="S72" s="206"/>
      <c r="T72" s="206"/>
      <c r="V72" s="188"/>
      <c r="W72" s="188"/>
    </row>
    <row r="73" spans="2:23" s="184" customFormat="1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206"/>
      <c r="S73" s="206"/>
      <c r="T73" s="206"/>
      <c r="V73" s="188"/>
      <c r="W73" s="188"/>
    </row>
    <row r="74" spans="2:23" s="184" customFormat="1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206"/>
      <c r="S74" s="206"/>
      <c r="T74" s="206"/>
      <c r="V74" s="188"/>
      <c r="W74" s="188"/>
    </row>
    <row r="75" spans="2:23" s="184" customFormat="1" ht="15.7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206"/>
      <c r="S75" s="206"/>
      <c r="T75" s="206"/>
      <c r="V75" s="188"/>
      <c r="W75" s="188"/>
    </row>
    <row r="76" spans="2:23" s="184" customFormat="1" ht="15.7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206"/>
      <c r="S76" s="206"/>
      <c r="T76" s="206"/>
      <c r="V76" s="188"/>
      <c r="W76" s="188"/>
    </row>
    <row r="77" spans="2:23" s="184" customFormat="1" ht="15.7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206"/>
      <c r="S77" s="206"/>
      <c r="T77" s="206"/>
      <c r="V77" s="188"/>
      <c r="W77" s="188"/>
    </row>
    <row r="78" spans="2:23" s="184" customFormat="1" ht="15.7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206"/>
      <c r="S78" s="206"/>
      <c r="T78" s="206"/>
      <c r="V78" s="188"/>
      <c r="W78" s="188"/>
    </row>
    <row r="79" spans="2:23" s="184" customFormat="1" ht="15.7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206"/>
      <c r="S79" s="206"/>
      <c r="T79" s="206"/>
      <c r="V79" s="188"/>
      <c r="W79" s="188"/>
    </row>
    <row r="80" spans="2:23" s="184" customFormat="1" ht="15.7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206"/>
      <c r="S80" s="206"/>
      <c r="T80" s="206"/>
      <c r="V80" s="188"/>
      <c r="W80" s="188"/>
    </row>
    <row r="81" spans="2:23" s="184" customFormat="1" ht="15.7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206"/>
      <c r="S81" s="206"/>
      <c r="T81" s="206"/>
      <c r="V81" s="188"/>
      <c r="W81" s="188"/>
    </row>
    <row r="82" spans="2:23" s="184" customFormat="1" ht="15.7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206"/>
      <c r="S82" s="206"/>
      <c r="T82" s="206"/>
      <c r="V82" s="188"/>
      <c r="W82" s="188"/>
    </row>
    <row r="83" spans="2:23" s="184" customFormat="1" ht="15.7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206"/>
      <c r="S83" s="206"/>
      <c r="T83" s="206"/>
      <c r="V83" s="188"/>
      <c r="W83" s="188"/>
    </row>
  </sheetData>
  <sheetProtection/>
  <mergeCells count="11">
    <mergeCell ref="U6:U10"/>
    <mergeCell ref="B7:D7"/>
    <mergeCell ref="J7:J8"/>
    <mergeCell ref="K7:L7"/>
    <mergeCell ref="R7:T7"/>
    <mergeCell ref="K8:L8"/>
    <mergeCell ref="O8:P8"/>
    <mergeCell ref="S8:T8"/>
    <mergeCell ref="A9:A10"/>
    <mergeCell ref="A6:A8"/>
    <mergeCell ref="F6:T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5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M70"/>
  <sheetViews>
    <sheetView zoomScale="85" zoomScaleNormal="85" zoomScaleSheetLayoutView="100" workbookViewId="0" topLeftCell="F1">
      <selection activeCell="P34" sqref="P34"/>
    </sheetView>
  </sheetViews>
  <sheetFormatPr defaultColWidth="7.99609375" defaultRowHeight="13.5"/>
  <cols>
    <col min="1" max="1" width="11.77734375" style="184" customWidth="1"/>
    <col min="2" max="8" width="9.3359375" style="181" customWidth="1"/>
    <col min="9" max="9" width="10.10546875" style="181" customWidth="1"/>
    <col min="10" max="12" width="9.3359375" style="181" customWidth="1"/>
    <col min="13" max="14" width="9.77734375" style="181" customWidth="1"/>
    <col min="15" max="15" width="9.77734375" style="184" customWidth="1"/>
    <col min="16" max="19" width="9.77734375" style="188" customWidth="1"/>
    <col min="20" max="20" width="9.77734375" style="184" customWidth="1"/>
    <col min="21" max="21" width="11.77734375" style="188" customWidth="1"/>
    <col min="22" max="22" width="11.77734375" style="184" customWidth="1"/>
    <col min="23" max="30" width="7.77734375" style="188" customWidth="1"/>
    <col min="31" max="32" width="8.3359375" style="32" customWidth="1"/>
    <col min="33" max="35" width="9.77734375" style="188" customWidth="1"/>
    <col min="36" max="37" width="9.77734375" style="205" customWidth="1"/>
    <col min="38" max="38" width="9.77734375" style="184" customWidth="1"/>
    <col min="39" max="39" width="11.77734375" style="188" customWidth="1"/>
    <col min="40" max="16384" width="7.99609375" style="188" customWidth="1"/>
  </cols>
  <sheetData>
    <row r="1" spans="1:39" s="1034" customFormat="1" ht="12" customHeight="1">
      <c r="A1" s="1032" t="s">
        <v>1084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2"/>
      <c r="U1" s="1035" t="s">
        <v>54</v>
      </c>
      <c r="V1" s="1032" t="s">
        <v>1084</v>
      </c>
      <c r="AJ1" s="1036"/>
      <c r="AK1" s="1036"/>
      <c r="AM1" s="1035" t="s">
        <v>54</v>
      </c>
    </row>
    <row r="2" spans="1:38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2"/>
      <c r="T2" s="174"/>
      <c r="V2" s="172"/>
      <c r="AJ2" s="197"/>
      <c r="AK2" s="197"/>
      <c r="AL2" s="174"/>
    </row>
    <row r="3" spans="1:39" s="2" customFormat="1" ht="24" customHeight="1">
      <c r="A3" s="1530" t="s">
        <v>918</v>
      </c>
      <c r="B3" s="1530"/>
      <c r="C3" s="1530"/>
      <c r="D3" s="1530"/>
      <c r="E3" s="1530"/>
      <c r="F3" s="1530"/>
      <c r="G3" s="1530"/>
      <c r="H3" s="1530"/>
      <c r="I3" s="1530"/>
      <c r="J3" s="1530"/>
      <c r="K3" s="1530"/>
      <c r="L3" s="1530"/>
      <c r="M3" s="1661" t="s">
        <v>1706</v>
      </c>
      <c r="N3" s="1661"/>
      <c r="O3" s="1661"/>
      <c r="P3" s="1661"/>
      <c r="Q3" s="1661"/>
      <c r="R3" s="1661"/>
      <c r="S3" s="1661"/>
      <c r="T3" s="1661"/>
      <c r="U3" s="1661"/>
      <c r="V3" s="1530" t="s">
        <v>919</v>
      </c>
      <c r="W3" s="1530"/>
      <c r="X3" s="1530"/>
      <c r="Y3" s="1530"/>
      <c r="Z3" s="1530"/>
      <c r="AA3" s="1530"/>
      <c r="AB3" s="1530"/>
      <c r="AC3" s="1530"/>
      <c r="AD3" s="1530"/>
      <c r="AE3" s="1530"/>
      <c r="AF3" s="1"/>
      <c r="AG3" s="13" t="s">
        <v>1707</v>
      </c>
      <c r="AH3" s="13"/>
      <c r="AI3" s="13"/>
      <c r="AJ3" s="13"/>
      <c r="AK3" s="13"/>
      <c r="AL3" s="13"/>
      <c r="AM3" s="13"/>
    </row>
    <row r="4" spans="1:38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5"/>
      <c r="M4" s="175"/>
      <c r="N4" s="175"/>
      <c r="O4" s="195"/>
      <c r="P4" s="178"/>
      <c r="Q4" s="178"/>
      <c r="R4" s="178"/>
      <c r="S4" s="196"/>
      <c r="T4" s="177"/>
      <c r="V4" s="195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75"/>
      <c r="AK4" s="175"/>
      <c r="AL4" s="177"/>
    </row>
    <row r="5" spans="1:39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U5" s="870" t="s">
        <v>78</v>
      </c>
      <c r="V5" s="868" t="s">
        <v>766</v>
      </c>
      <c r="AJ5" s="869"/>
      <c r="AK5" s="869"/>
      <c r="AM5" s="870" t="s">
        <v>78</v>
      </c>
    </row>
    <row r="6" spans="1:39" s="43" customFormat="1" ht="15" customHeight="1">
      <c r="A6" s="1580" t="s">
        <v>920</v>
      </c>
      <c r="B6" s="605"/>
      <c r="C6" s="606"/>
      <c r="D6" s="607"/>
      <c r="E6" s="606"/>
      <c r="F6" s="606" t="s">
        <v>921</v>
      </c>
      <c r="G6" s="607"/>
      <c r="H6" s="607"/>
      <c r="I6" s="607"/>
      <c r="J6" s="607"/>
      <c r="K6" s="607"/>
      <c r="L6" s="607"/>
      <c r="M6" s="1538" t="s">
        <v>922</v>
      </c>
      <c r="N6" s="1743"/>
      <c r="O6" s="1743"/>
      <c r="P6" s="1743"/>
      <c r="Q6" s="1743"/>
      <c r="R6" s="1743"/>
      <c r="S6" s="1743"/>
      <c r="T6" s="1580"/>
      <c r="U6" s="1577" t="s">
        <v>764</v>
      </c>
      <c r="V6" s="1580" t="s">
        <v>920</v>
      </c>
      <c r="W6" s="1538" t="s">
        <v>922</v>
      </c>
      <c r="X6" s="1743"/>
      <c r="Y6" s="1743"/>
      <c r="Z6" s="1743"/>
      <c r="AA6" s="1580"/>
      <c r="AB6" s="1538" t="s">
        <v>923</v>
      </c>
      <c r="AC6" s="1743"/>
      <c r="AD6" s="1743"/>
      <c r="AE6" s="1743"/>
      <c r="AF6" s="1743"/>
      <c r="AG6" s="1743"/>
      <c r="AH6" s="1743"/>
      <c r="AI6" s="1743"/>
      <c r="AJ6" s="1743"/>
      <c r="AK6" s="1743"/>
      <c r="AL6" s="1580"/>
      <c r="AM6" s="1577" t="s">
        <v>764</v>
      </c>
    </row>
    <row r="7" spans="1:39" s="43" customFormat="1" ht="15" customHeight="1">
      <c r="A7" s="1556"/>
      <c r="B7" s="1624" t="s">
        <v>912</v>
      </c>
      <c r="C7" s="1625"/>
      <c r="D7" s="1625"/>
      <c r="E7" s="1625"/>
      <c r="F7" s="1625"/>
      <c r="G7" s="1625"/>
      <c r="H7" s="1625"/>
      <c r="I7" s="1625"/>
      <c r="J7" s="1625"/>
      <c r="K7" s="1625"/>
      <c r="L7" s="1608"/>
      <c r="M7" s="1624" t="s">
        <v>938</v>
      </c>
      <c r="N7" s="1625"/>
      <c r="O7" s="1625"/>
      <c r="P7" s="1625"/>
      <c r="Q7" s="1625"/>
      <c r="R7" s="1625"/>
      <c r="S7" s="1625"/>
      <c r="T7" s="1608"/>
      <c r="U7" s="1740"/>
      <c r="V7" s="1556"/>
      <c r="W7" s="1624" t="s">
        <v>938</v>
      </c>
      <c r="X7" s="1625"/>
      <c r="Y7" s="1625"/>
      <c r="Z7" s="1625"/>
      <c r="AA7" s="1608"/>
      <c r="AB7" s="1624" t="s">
        <v>940</v>
      </c>
      <c r="AC7" s="1625"/>
      <c r="AD7" s="1625"/>
      <c r="AE7" s="1625"/>
      <c r="AF7" s="1625"/>
      <c r="AG7" s="1625"/>
      <c r="AH7" s="1625"/>
      <c r="AI7" s="1625"/>
      <c r="AJ7" s="1625"/>
      <c r="AK7" s="1625"/>
      <c r="AL7" s="1608"/>
      <c r="AM7" s="1740"/>
    </row>
    <row r="8" spans="1:39" s="43" customFormat="1" ht="21.75" customHeight="1">
      <c r="A8" s="1556"/>
      <c r="B8" s="1734" t="s">
        <v>908</v>
      </c>
      <c r="C8" s="608"/>
      <c r="D8" s="609"/>
      <c r="E8" s="610"/>
      <c r="F8" s="1734" t="s">
        <v>917</v>
      </c>
      <c r="G8" s="1738"/>
      <c r="H8" s="1738"/>
      <c r="I8" s="1738"/>
      <c r="J8" s="1739"/>
      <c r="K8" s="1726" t="s">
        <v>924</v>
      </c>
      <c r="L8" s="1725" t="s">
        <v>931</v>
      </c>
      <c r="M8" s="1734" t="s">
        <v>909</v>
      </c>
      <c r="N8" s="609"/>
      <c r="O8" s="611"/>
      <c r="P8" s="1735" t="s">
        <v>925</v>
      </c>
      <c r="Q8" s="1736"/>
      <c r="R8" s="1736"/>
      <c r="S8" s="1736"/>
      <c r="T8" s="1737"/>
      <c r="U8" s="1740"/>
      <c r="V8" s="1556"/>
      <c r="W8" s="1727" t="s">
        <v>1708</v>
      </c>
      <c r="X8" s="1732"/>
      <c r="Y8" s="1732"/>
      <c r="Z8" s="1732"/>
      <c r="AA8" s="1733"/>
      <c r="AB8" s="1727" t="s">
        <v>941</v>
      </c>
      <c r="AC8" s="1728"/>
      <c r="AD8" s="1728"/>
      <c r="AE8" s="1728"/>
      <c r="AF8" s="1729"/>
      <c r="AG8" s="1742" t="s">
        <v>910</v>
      </c>
      <c r="AH8" s="1732"/>
      <c r="AI8" s="1732"/>
      <c r="AJ8" s="1732"/>
      <c r="AK8" s="1733"/>
      <c r="AL8" s="1726" t="s">
        <v>937</v>
      </c>
      <c r="AM8" s="1740"/>
    </row>
    <row r="9" spans="1:39" s="43" customFormat="1" ht="30" customHeight="1">
      <c r="A9" s="1556"/>
      <c r="B9" s="1600"/>
      <c r="C9" s="612" t="s">
        <v>521</v>
      </c>
      <c r="D9" s="612" t="s">
        <v>522</v>
      </c>
      <c r="E9" s="836" t="s">
        <v>523</v>
      </c>
      <c r="F9" s="896" t="s">
        <v>926</v>
      </c>
      <c r="G9" s="616" t="s">
        <v>927</v>
      </c>
      <c r="H9" s="616" t="s">
        <v>928</v>
      </c>
      <c r="I9" s="616" t="s">
        <v>929</v>
      </c>
      <c r="J9" s="616" t="s">
        <v>930</v>
      </c>
      <c r="K9" s="1542"/>
      <c r="L9" s="1723"/>
      <c r="M9" s="1600"/>
      <c r="N9" s="613" t="s">
        <v>932</v>
      </c>
      <c r="O9" s="614" t="s">
        <v>515</v>
      </c>
      <c r="P9" s="845" t="s">
        <v>939</v>
      </c>
      <c r="Q9" s="899"/>
      <c r="R9" s="900"/>
      <c r="S9" s="615" t="s">
        <v>935</v>
      </c>
      <c r="T9" s="616" t="s">
        <v>524</v>
      </c>
      <c r="U9" s="1740"/>
      <c r="V9" s="1556"/>
      <c r="W9" s="617" t="s">
        <v>909</v>
      </c>
      <c r="X9" s="618"/>
      <c r="Y9" s="611"/>
      <c r="Z9" s="619" t="s">
        <v>935</v>
      </c>
      <c r="AA9" s="610" t="s">
        <v>524</v>
      </c>
      <c r="AB9" s="617" t="s">
        <v>936</v>
      </c>
      <c r="AC9" s="618"/>
      <c r="AD9" s="611"/>
      <c r="AE9" s="613" t="s">
        <v>525</v>
      </c>
      <c r="AF9" s="1431" t="s">
        <v>1710</v>
      </c>
      <c r="AG9" s="617" t="s">
        <v>936</v>
      </c>
      <c r="AH9" s="618"/>
      <c r="AI9" s="611"/>
      <c r="AJ9" s="614" t="s">
        <v>526</v>
      </c>
      <c r="AK9" s="620" t="s">
        <v>527</v>
      </c>
      <c r="AL9" s="1542"/>
      <c r="AM9" s="1740"/>
    </row>
    <row r="10" spans="1:39" s="43" customFormat="1" ht="21.75" customHeight="1">
      <c r="A10" s="1556"/>
      <c r="B10" s="1542" t="s">
        <v>135</v>
      </c>
      <c r="C10" s="1533" t="s">
        <v>185</v>
      </c>
      <c r="D10" s="1533" t="s">
        <v>163</v>
      </c>
      <c r="E10" s="1723" t="s">
        <v>911</v>
      </c>
      <c r="F10" s="1723" t="s">
        <v>516</v>
      </c>
      <c r="G10" s="1723" t="s">
        <v>99</v>
      </c>
      <c r="H10" s="1723" t="s">
        <v>913</v>
      </c>
      <c r="I10" s="1723" t="s">
        <v>914</v>
      </c>
      <c r="J10" s="1542" t="s">
        <v>915</v>
      </c>
      <c r="K10" s="1542" t="s">
        <v>916</v>
      </c>
      <c r="L10" s="1723" t="s">
        <v>84</v>
      </c>
      <c r="M10" s="1723" t="s">
        <v>135</v>
      </c>
      <c r="N10" s="1723" t="s">
        <v>180</v>
      </c>
      <c r="O10" s="1542" t="s">
        <v>181</v>
      </c>
      <c r="P10" s="898"/>
      <c r="Q10" s="897" t="s">
        <v>933</v>
      </c>
      <c r="R10" s="897" t="s">
        <v>934</v>
      </c>
      <c r="S10" s="1588" t="s">
        <v>518</v>
      </c>
      <c r="T10" s="1588" t="s">
        <v>519</v>
      </c>
      <c r="U10" s="1740"/>
      <c r="V10" s="1556"/>
      <c r="W10" s="621"/>
      <c r="X10" s="613" t="s">
        <v>514</v>
      </c>
      <c r="Y10" s="614" t="s">
        <v>515</v>
      </c>
      <c r="Z10" s="1588" t="s">
        <v>518</v>
      </c>
      <c r="AA10" s="1588" t="s">
        <v>520</v>
      </c>
      <c r="AB10" s="622"/>
      <c r="AC10" s="613" t="s">
        <v>514</v>
      </c>
      <c r="AD10" s="614" t="s">
        <v>515</v>
      </c>
      <c r="AE10" s="1723" t="s">
        <v>942</v>
      </c>
      <c r="AF10" s="1730" t="s">
        <v>1709</v>
      </c>
      <c r="AG10" s="623"/>
      <c r="AH10" s="613" t="s">
        <v>514</v>
      </c>
      <c r="AI10" s="614" t="s">
        <v>515</v>
      </c>
      <c r="AJ10" s="1542" t="s">
        <v>100</v>
      </c>
      <c r="AK10" s="1542" t="s">
        <v>101</v>
      </c>
      <c r="AL10" s="1542" t="s">
        <v>148</v>
      </c>
      <c r="AM10" s="1740"/>
    </row>
    <row r="11" spans="1:39" s="43" customFormat="1" ht="37.5" customHeight="1">
      <c r="A11" s="1557"/>
      <c r="B11" s="1547"/>
      <c r="C11" s="1543"/>
      <c r="D11" s="1543"/>
      <c r="E11" s="1724"/>
      <c r="F11" s="1724"/>
      <c r="G11" s="1724"/>
      <c r="H11" s="1724"/>
      <c r="I11" s="1724"/>
      <c r="J11" s="1547"/>
      <c r="K11" s="1547"/>
      <c r="L11" s="1724"/>
      <c r="M11" s="1724"/>
      <c r="N11" s="1724"/>
      <c r="O11" s="1547"/>
      <c r="P11" s="844" t="s">
        <v>135</v>
      </c>
      <c r="Q11" s="843" t="s">
        <v>180</v>
      </c>
      <c r="R11" s="844" t="s">
        <v>181</v>
      </c>
      <c r="S11" s="1589"/>
      <c r="T11" s="1589"/>
      <c r="U11" s="1741"/>
      <c r="V11" s="1557"/>
      <c r="W11" s="844" t="s">
        <v>517</v>
      </c>
      <c r="X11" s="843" t="s">
        <v>180</v>
      </c>
      <c r="Y11" s="855" t="s">
        <v>181</v>
      </c>
      <c r="Z11" s="1589"/>
      <c r="AA11" s="1589"/>
      <c r="AB11" s="844" t="s">
        <v>135</v>
      </c>
      <c r="AC11" s="843" t="s">
        <v>180</v>
      </c>
      <c r="AD11" s="844" t="s">
        <v>181</v>
      </c>
      <c r="AE11" s="1724"/>
      <c r="AF11" s="1731"/>
      <c r="AG11" s="624" t="s">
        <v>135</v>
      </c>
      <c r="AH11" s="843" t="s">
        <v>180</v>
      </c>
      <c r="AI11" s="844" t="s">
        <v>181</v>
      </c>
      <c r="AJ11" s="1547"/>
      <c r="AK11" s="1547"/>
      <c r="AL11" s="1547"/>
      <c r="AM11" s="1741"/>
    </row>
    <row r="12" spans="1:39" s="43" customFormat="1" ht="19.5" customHeight="1">
      <c r="A12" s="1001">
        <v>2016</v>
      </c>
      <c r="B12" s="556">
        <v>154</v>
      </c>
      <c r="C12" s="556">
        <v>83</v>
      </c>
      <c r="D12" s="556">
        <v>71</v>
      </c>
      <c r="E12" s="556">
        <v>114</v>
      </c>
      <c r="F12" s="556">
        <v>30</v>
      </c>
      <c r="G12" s="556">
        <v>29</v>
      </c>
      <c r="H12" s="556">
        <v>0</v>
      </c>
      <c r="I12" s="556">
        <v>1</v>
      </c>
      <c r="J12" s="556">
        <v>0</v>
      </c>
      <c r="K12" s="556">
        <v>7</v>
      </c>
      <c r="L12" s="556">
        <v>3</v>
      </c>
      <c r="M12" s="556">
        <v>624</v>
      </c>
      <c r="N12" s="556">
        <v>322</v>
      </c>
      <c r="O12" s="556">
        <v>302</v>
      </c>
      <c r="P12" s="556">
        <v>411</v>
      </c>
      <c r="Q12" s="556">
        <v>218</v>
      </c>
      <c r="R12" s="556">
        <v>193</v>
      </c>
      <c r="S12" s="556">
        <v>411</v>
      </c>
      <c r="T12" s="556">
        <v>0</v>
      </c>
      <c r="U12" s="1002">
        <v>2016</v>
      </c>
      <c r="V12" s="1001">
        <v>2016</v>
      </c>
      <c r="W12" s="556">
        <v>213</v>
      </c>
      <c r="X12" s="556">
        <v>104</v>
      </c>
      <c r="Y12" s="556">
        <v>109</v>
      </c>
      <c r="Z12" s="556">
        <v>213</v>
      </c>
      <c r="AA12" s="556">
        <v>0</v>
      </c>
      <c r="AB12" s="556">
        <v>13200</v>
      </c>
      <c r="AC12" s="556">
        <v>6596</v>
      </c>
      <c r="AD12" s="556">
        <v>6604</v>
      </c>
      <c r="AE12" s="556">
        <v>13200</v>
      </c>
      <c r="AF12" s="556">
        <v>216</v>
      </c>
      <c r="AG12" s="556">
        <v>2</v>
      </c>
      <c r="AH12" s="556">
        <v>2</v>
      </c>
      <c r="AI12" s="556">
        <v>0</v>
      </c>
      <c r="AJ12" s="556">
        <v>0</v>
      </c>
      <c r="AK12" s="556">
        <v>2</v>
      </c>
      <c r="AL12" s="556">
        <v>14</v>
      </c>
      <c r="AM12" s="1002">
        <v>2016</v>
      </c>
    </row>
    <row r="13" spans="1:39" s="43" customFormat="1" ht="19.5" customHeight="1">
      <c r="A13" s="1001">
        <v>2017</v>
      </c>
      <c r="B13" s="556">
        <v>115</v>
      </c>
      <c r="C13" s="556">
        <v>79</v>
      </c>
      <c r="D13" s="556">
        <v>36</v>
      </c>
      <c r="E13" s="556">
        <v>92</v>
      </c>
      <c r="F13" s="556">
        <v>23</v>
      </c>
      <c r="G13" s="556">
        <v>17</v>
      </c>
      <c r="H13" s="556">
        <v>0</v>
      </c>
      <c r="I13" s="556">
        <v>4</v>
      </c>
      <c r="J13" s="556">
        <v>2</v>
      </c>
      <c r="K13" s="556">
        <v>0</v>
      </c>
      <c r="L13" s="556">
        <v>0</v>
      </c>
      <c r="M13" s="556">
        <v>411</v>
      </c>
      <c r="N13" s="556">
        <v>212</v>
      </c>
      <c r="O13" s="556">
        <v>199</v>
      </c>
      <c r="P13" s="556">
        <v>344</v>
      </c>
      <c r="Q13" s="556">
        <v>175</v>
      </c>
      <c r="R13" s="556">
        <v>169</v>
      </c>
      <c r="S13" s="556">
        <v>344</v>
      </c>
      <c r="T13" s="556">
        <v>0</v>
      </c>
      <c r="U13" s="1002">
        <v>2017</v>
      </c>
      <c r="V13" s="1001">
        <v>2017</v>
      </c>
      <c r="W13" s="556">
        <v>67</v>
      </c>
      <c r="X13" s="556">
        <v>37</v>
      </c>
      <c r="Y13" s="556">
        <v>30</v>
      </c>
      <c r="Z13" s="556">
        <v>0</v>
      </c>
      <c r="AA13" s="556">
        <v>0</v>
      </c>
      <c r="AB13" s="556">
        <v>12581</v>
      </c>
      <c r="AC13" s="556">
        <v>6140</v>
      </c>
      <c r="AD13" s="556">
        <v>6441</v>
      </c>
      <c r="AE13" s="556">
        <v>12414</v>
      </c>
      <c r="AF13" s="556">
        <v>167</v>
      </c>
      <c r="AG13" s="556">
        <v>1</v>
      </c>
      <c r="AH13" s="556">
        <v>1</v>
      </c>
      <c r="AI13" s="556">
        <v>0</v>
      </c>
      <c r="AJ13" s="556">
        <v>0</v>
      </c>
      <c r="AK13" s="556">
        <v>1</v>
      </c>
      <c r="AL13" s="556">
        <v>11</v>
      </c>
      <c r="AM13" s="1002">
        <v>2017</v>
      </c>
    </row>
    <row r="14" spans="1:39" s="43" customFormat="1" ht="19.5" customHeight="1">
      <c r="A14" s="1001">
        <v>2018</v>
      </c>
      <c r="B14" s="556">
        <v>101</v>
      </c>
      <c r="C14" s="556">
        <v>57</v>
      </c>
      <c r="D14" s="556">
        <v>44</v>
      </c>
      <c r="E14" s="556">
        <v>79</v>
      </c>
      <c r="F14" s="556">
        <v>21</v>
      </c>
      <c r="G14" s="556">
        <v>21</v>
      </c>
      <c r="H14" s="556">
        <v>0</v>
      </c>
      <c r="I14" s="556">
        <v>0</v>
      </c>
      <c r="J14" s="556">
        <v>0</v>
      </c>
      <c r="K14" s="556">
        <v>1</v>
      </c>
      <c r="L14" s="556">
        <v>0</v>
      </c>
      <c r="M14" s="556">
        <v>492</v>
      </c>
      <c r="N14" s="556">
        <v>254</v>
      </c>
      <c r="O14" s="556">
        <v>238</v>
      </c>
      <c r="P14" s="556">
        <v>148</v>
      </c>
      <c r="Q14" s="556">
        <v>80</v>
      </c>
      <c r="R14" s="556">
        <v>68</v>
      </c>
      <c r="S14" s="556">
        <v>344</v>
      </c>
      <c r="T14" s="556">
        <v>0</v>
      </c>
      <c r="U14" s="1002">
        <v>2018</v>
      </c>
      <c r="V14" s="1001">
        <v>2018</v>
      </c>
      <c r="W14" s="556">
        <v>344</v>
      </c>
      <c r="X14" s="556">
        <v>174</v>
      </c>
      <c r="Y14" s="556">
        <v>170</v>
      </c>
      <c r="Z14" s="556">
        <v>0</v>
      </c>
      <c r="AA14" s="556">
        <v>0</v>
      </c>
      <c r="AB14" s="556">
        <v>18449</v>
      </c>
      <c r="AC14" s="556">
        <v>7720</v>
      </c>
      <c r="AD14" s="556">
        <v>10729</v>
      </c>
      <c r="AE14" s="556">
        <v>18329</v>
      </c>
      <c r="AF14" s="556">
        <v>120</v>
      </c>
      <c r="AG14" s="556">
        <v>120</v>
      </c>
      <c r="AH14" s="556">
        <v>84</v>
      </c>
      <c r="AI14" s="556">
        <v>36</v>
      </c>
      <c r="AJ14" s="556">
        <v>3</v>
      </c>
      <c r="AK14" s="556">
        <v>117</v>
      </c>
      <c r="AL14" s="556">
        <v>16</v>
      </c>
      <c r="AM14" s="1002">
        <v>2018</v>
      </c>
    </row>
    <row r="15" spans="1:39" s="43" customFormat="1" ht="19.5" customHeight="1">
      <c r="A15" s="517">
        <v>2019</v>
      </c>
      <c r="B15" s="556">
        <v>88</v>
      </c>
      <c r="C15" s="556">
        <v>53</v>
      </c>
      <c r="D15" s="556">
        <v>35</v>
      </c>
      <c r="E15" s="556">
        <v>83</v>
      </c>
      <c r="F15" s="556">
        <v>5</v>
      </c>
      <c r="G15" s="556">
        <v>5</v>
      </c>
      <c r="H15" s="556">
        <v>0</v>
      </c>
      <c r="I15" s="556">
        <v>0</v>
      </c>
      <c r="J15" s="556">
        <v>0</v>
      </c>
      <c r="K15" s="556">
        <v>0</v>
      </c>
      <c r="L15" s="556">
        <v>0</v>
      </c>
      <c r="M15" s="556">
        <v>378</v>
      </c>
      <c r="N15" s="556">
        <v>185</v>
      </c>
      <c r="O15" s="556">
        <v>193</v>
      </c>
      <c r="P15" s="556">
        <v>315</v>
      </c>
      <c r="Q15" s="556">
        <v>160</v>
      </c>
      <c r="R15" s="556">
        <v>155</v>
      </c>
      <c r="S15" s="556">
        <v>315</v>
      </c>
      <c r="T15" s="556">
        <v>0</v>
      </c>
      <c r="U15" s="1002">
        <v>2019</v>
      </c>
      <c r="V15" s="517">
        <v>2019</v>
      </c>
      <c r="W15" s="556">
        <v>63</v>
      </c>
      <c r="X15" s="556">
        <v>25</v>
      </c>
      <c r="Y15" s="556">
        <v>38</v>
      </c>
      <c r="Z15" s="556">
        <v>63</v>
      </c>
      <c r="AA15" s="556">
        <v>0</v>
      </c>
      <c r="AB15" s="556">
        <v>13752</v>
      </c>
      <c r="AC15" s="556">
        <v>5706</v>
      </c>
      <c r="AD15" s="556">
        <v>8046</v>
      </c>
      <c r="AE15" s="556">
        <v>13641</v>
      </c>
      <c r="AF15" s="556">
        <v>111</v>
      </c>
      <c r="AG15" s="556">
        <v>2</v>
      </c>
      <c r="AH15" s="556">
        <v>2</v>
      </c>
      <c r="AI15" s="556">
        <v>0</v>
      </c>
      <c r="AJ15" s="556">
        <v>1</v>
      </c>
      <c r="AK15" s="556">
        <v>1</v>
      </c>
      <c r="AL15" s="556">
        <v>0</v>
      </c>
      <c r="AM15" s="1002">
        <v>2019</v>
      </c>
    </row>
    <row r="16" spans="1:39" s="603" customFormat="1" ht="19.5" customHeight="1">
      <c r="A16" s="625">
        <v>2020</v>
      </c>
      <c r="B16" s="558">
        <f>SUM(B17:B32)</f>
        <v>82</v>
      </c>
      <c r="C16" s="558">
        <f aca="true" t="shared" si="0" ref="C16:T16">SUM(C17:C32)</f>
        <v>54</v>
      </c>
      <c r="D16" s="558">
        <f t="shared" si="0"/>
        <v>28</v>
      </c>
      <c r="E16" s="558">
        <f t="shared" si="0"/>
        <v>67</v>
      </c>
      <c r="F16" s="558">
        <f t="shared" si="0"/>
        <v>15</v>
      </c>
      <c r="G16" s="558">
        <f t="shared" si="0"/>
        <v>12</v>
      </c>
      <c r="H16" s="558">
        <f t="shared" si="0"/>
        <v>0</v>
      </c>
      <c r="I16" s="558">
        <f t="shared" si="0"/>
        <v>2</v>
      </c>
      <c r="J16" s="558">
        <f t="shared" si="0"/>
        <v>1</v>
      </c>
      <c r="K16" s="558">
        <f t="shared" si="0"/>
        <v>0</v>
      </c>
      <c r="L16" s="558">
        <f t="shared" si="0"/>
        <v>0</v>
      </c>
      <c r="M16" s="558">
        <f t="shared" si="0"/>
        <v>141</v>
      </c>
      <c r="N16" s="558">
        <f t="shared" si="0"/>
        <v>78</v>
      </c>
      <c r="O16" s="558">
        <f t="shared" si="0"/>
        <v>63</v>
      </c>
      <c r="P16" s="558">
        <f t="shared" si="0"/>
        <v>141</v>
      </c>
      <c r="Q16" s="558">
        <f t="shared" si="0"/>
        <v>78</v>
      </c>
      <c r="R16" s="558">
        <f t="shared" si="0"/>
        <v>63</v>
      </c>
      <c r="S16" s="558">
        <f t="shared" si="0"/>
        <v>141</v>
      </c>
      <c r="T16" s="558">
        <f t="shared" si="0"/>
        <v>0</v>
      </c>
      <c r="U16" s="626">
        <v>2020</v>
      </c>
      <c r="V16" s="625">
        <v>2020</v>
      </c>
      <c r="W16" s="558">
        <f>SUM(W17:W32)</f>
        <v>151</v>
      </c>
      <c r="X16" s="558">
        <f>SUM(X17:X32)</f>
        <v>79</v>
      </c>
      <c r="Y16" s="558">
        <f>SUM(Y17:Y32)</f>
        <v>72</v>
      </c>
      <c r="Z16" s="558">
        <f>SUM(Z17:Z32)</f>
        <v>151</v>
      </c>
      <c r="AA16" s="558">
        <f aca="true" t="shared" si="1" ref="AA16:AL16">SUM(AA17:AA32)</f>
        <v>0</v>
      </c>
      <c r="AB16" s="558">
        <f t="shared" si="1"/>
        <v>2528</v>
      </c>
      <c r="AC16" s="558">
        <f t="shared" si="1"/>
        <v>1008</v>
      </c>
      <c r="AD16" s="558">
        <f t="shared" si="1"/>
        <v>1520</v>
      </c>
      <c r="AE16" s="558">
        <f t="shared" si="1"/>
        <v>2528</v>
      </c>
      <c r="AF16" s="558" t="s">
        <v>117</v>
      </c>
      <c r="AG16" s="558">
        <f t="shared" si="1"/>
        <v>1</v>
      </c>
      <c r="AH16" s="558">
        <f t="shared" si="1"/>
        <v>1</v>
      </c>
      <c r="AI16" s="558">
        <f t="shared" si="1"/>
        <v>0</v>
      </c>
      <c r="AJ16" s="558">
        <f t="shared" si="1"/>
        <v>1</v>
      </c>
      <c r="AK16" s="558">
        <f t="shared" si="1"/>
        <v>0</v>
      </c>
      <c r="AL16" s="558">
        <f t="shared" si="1"/>
        <v>1</v>
      </c>
      <c r="AM16" s="626">
        <v>2020</v>
      </c>
    </row>
    <row r="17" spans="1:39" s="604" customFormat="1" ht="19.5" customHeight="1">
      <c r="A17" s="627" t="s">
        <v>395</v>
      </c>
      <c r="B17" s="556">
        <f aca="true" t="shared" si="2" ref="B17:B32">SUM(C17:D17)</f>
        <v>4</v>
      </c>
      <c r="C17" s="556">
        <v>3</v>
      </c>
      <c r="D17" s="556">
        <v>1</v>
      </c>
      <c r="E17" s="556">
        <v>3</v>
      </c>
      <c r="F17" s="556">
        <f>SUM(G17:J17)</f>
        <v>1</v>
      </c>
      <c r="G17" s="556">
        <v>1</v>
      </c>
      <c r="H17" s="556">
        <v>0</v>
      </c>
      <c r="I17" s="556">
        <v>0</v>
      </c>
      <c r="J17" s="556">
        <v>0</v>
      </c>
      <c r="K17" s="556">
        <v>0</v>
      </c>
      <c r="L17" s="556">
        <v>0</v>
      </c>
      <c r="M17" s="512">
        <f aca="true" t="shared" si="3" ref="M17:M32">SUM(N17:O17)</f>
        <v>1</v>
      </c>
      <c r="N17" s="556">
        <v>1</v>
      </c>
      <c r="O17" s="556">
        <v>0</v>
      </c>
      <c r="P17" s="512">
        <f aca="true" t="shared" si="4" ref="P17:P32">SUM(Q17:R17)</f>
        <v>1</v>
      </c>
      <c r="Q17" s="519">
        <v>1</v>
      </c>
      <c r="R17" s="556">
        <v>0</v>
      </c>
      <c r="S17" s="512">
        <v>1</v>
      </c>
      <c r="T17" s="556">
        <v>0</v>
      </c>
      <c r="U17" s="538" t="s">
        <v>90</v>
      </c>
      <c r="V17" s="627" t="s">
        <v>395</v>
      </c>
      <c r="W17" s="512">
        <v>7</v>
      </c>
      <c r="X17" s="519">
        <v>3</v>
      </c>
      <c r="Y17" s="519">
        <v>4</v>
      </c>
      <c r="Z17" s="519">
        <v>7</v>
      </c>
      <c r="AA17" s="519">
        <v>0</v>
      </c>
      <c r="AB17" s="512">
        <v>109</v>
      </c>
      <c r="AC17" s="519">
        <v>41</v>
      </c>
      <c r="AD17" s="519">
        <v>68</v>
      </c>
      <c r="AE17" s="519">
        <v>109</v>
      </c>
      <c r="AF17" s="519" t="s">
        <v>1402</v>
      </c>
      <c r="AG17" s="512" t="s">
        <v>1437</v>
      </c>
      <c r="AH17" s="519">
        <v>0</v>
      </c>
      <c r="AI17" s="519">
        <v>0</v>
      </c>
      <c r="AJ17" s="519">
        <v>0</v>
      </c>
      <c r="AK17" s="519">
        <v>0</v>
      </c>
      <c r="AL17" s="519">
        <v>1</v>
      </c>
      <c r="AM17" s="538" t="s">
        <v>90</v>
      </c>
    </row>
    <row r="18" spans="1:39" s="604" customFormat="1" ht="19.5" customHeight="1">
      <c r="A18" s="627" t="s">
        <v>396</v>
      </c>
      <c r="B18" s="556">
        <f t="shared" si="2"/>
        <v>3</v>
      </c>
      <c r="C18" s="556">
        <v>1</v>
      </c>
      <c r="D18" s="556">
        <v>2</v>
      </c>
      <c r="E18" s="556">
        <v>2</v>
      </c>
      <c r="F18" s="556">
        <f aca="true" t="shared" si="5" ref="F18:F32">SUM(G18:J18)</f>
        <v>1</v>
      </c>
      <c r="G18" s="556">
        <v>1</v>
      </c>
      <c r="H18" s="556">
        <v>0</v>
      </c>
      <c r="I18" s="556">
        <v>0</v>
      </c>
      <c r="J18" s="556">
        <v>0</v>
      </c>
      <c r="K18" s="556">
        <v>0</v>
      </c>
      <c r="L18" s="556">
        <v>0</v>
      </c>
      <c r="M18" s="512">
        <f t="shared" si="3"/>
        <v>0</v>
      </c>
      <c r="N18" s="556">
        <v>0</v>
      </c>
      <c r="O18" s="556">
        <v>0</v>
      </c>
      <c r="P18" s="512">
        <f t="shared" si="4"/>
        <v>0</v>
      </c>
      <c r="Q18" s="556">
        <v>0</v>
      </c>
      <c r="R18" s="556">
        <v>0</v>
      </c>
      <c r="S18" s="556">
        <v>0</v>
      </c>
      <c r="T18" s="556">
        <v>0</v>
      </c>
      <c r="U18" s="628" t="s">
        <v>8</v>
      </c>
      <c r="V18" s="627" t="s">
        <v>396</v>
      </c>
      <c r="W18" s="512" t="s">
        <v>1437</v>
      </c>
      <c r="X18" s="519">
        <v>0</v>
      </c>
      <c r="Y18" s="519">
        <v>0</v>
      </c>
      <c r="Z18" s="519">
        <v>0</v>
      </c>
      <c r="AA18" s="519">
        <v>0</v>
      </c>
      <c r="AB18" s="512">
        <v>62</v>
      </c>
      <c r="AC18" s="519">
        <v>23</v>
      </c>
      <c r="AD18" s="519">
        <v>39</v>
      </c>
      <c r="AE18" s="512">
        <v>62</v>
      </c>
      <c r="AF18" s="519" t="s">
        <v>117</v>
      </c>
      <c r="AG18" s="512" t="s">
        <v>1437</v>
      </c>
      <c r="AH18" s="519">
        <v>0</v>
      </c>
      <c r="AI18" s="519">
        <v>0</v>
      </c>
      <c r="AJ18" s="519">
        <v>0</v>
      </c>
      <c r="AK18" s="519">
        <v>0</v>
      </c>
      <c r="AL18" s="519">
        <v>0</v>
      </c>
      <c r="AM18" s="628" t="s">
        <v>8</v>
      </c>
    </row>
    <row r="19" spans="1:39" s="604" customFormat="1" ht="19.5" customHeight="1">
      <c r="A19" s="627" t="s">
        <v>397</v>
      </c>
      <c r="B19" s="556">
        <f t="shared" si="2"/>
        <v>3</v>
      </c>
      <c r="C19" s="556">
        <v>2</v>
      </c>
      <c r="D19" s="556">
        <v>1</v>
      </c>
      <c r="E19" s="556">
        <v>3</v>
      </c>
      <c r="F19" s="556">
        <f t="shared" si="5"/>
        <v>0</v>
      </c>
      <c r="G19" s="556">
        <v>0</v>
      </c>
      <c r="H19" s="556">
        <v>0</v>
      </c>
      <c r="I19" s="556">
        <v>0</v>
      </c>
      <c r="J19" s="556">
        <v>0</v>
      </c>
      <c r="K19" s="556">
        <v>0</v>
      </c>
      <c r="L19" s="556">
        <v>0</v>
      </c>
      <c r="M19" s="512">
        <f t="shared" si="3"/>
        <v>2</v>
      </c>
      <c r="N19" s="556">
        <v>2</v>
      </c>
      <c r="O19" s="556">
        <v>0</v>
      </c>
      <c r="P19" s="512">
        <f t="shared" si="4"/>
        <v>2</v>
      </c>
      <c r="Q19" s="519">
        <v>2</v>
      </c>
      <c r="R19" s="556">
        <v>0</v>
      </c>
      <c r="S19" s="512">
        <v>2</v>
      </c>
      <c r="T19" s="556">
        <v>0</v>
      </c>
      <c r="U19" s="628" t="s">
        <v>9</v>
      </c>
      <c r="V19" s="627" t="s">
        <v>397</v>
      </c>
      <c r="W19" s="512">
        <v>4</v>
      </c>
      <c r="X19" s="519">
        <v>2</v>
      </c>
      <c r="Y19" s="519">
        <v>2</v>
      </c>
      <c r="Z19" s="519">
        <v>4</v>
      </c>
      <c r="AA19" s="519">
        <v>0</v>
      </c>
      <c r="AB19" s="512">
        <v>63</v>
      </c>
      <c r="AC19" s="519">
        <v>23</v>
      </c>
      <c r="AD19" s="519">
        <v>40</v>
      </c>
      <c r="AE19" s="512">
        <v>63</v>
      </c>
      <c r="AF19" s="519" t="s">
        <v>117</v>
      </c>
      <c r="AG19" s="512" t="s">
        <v>1437</v>
      </c>
      <c r="AH19" s="519">
        <v>0</v>
      </c>
      <c r="AI19" s="519">
        <v>0</v>
      </c>
      <c r="AJ19" s="519">
        <v>0</v>
      </c>
      <c r="AK19" s="519">
        <v>0</v>
      </c>
      <c r="AL19" s="519">
        <v>0</v>
      </c>
      <c r="AM19" s="628" t="s">
        <v>9</v>
      </c>
    </row>
    <row r="20" spans="1:39" s="604" customFormat="1" ht="19.5" customHeight="1">
      <c r="A20" s="627" t="s">
        <v>398</v>
      </c>
      <c r="B20" s="556">
        <f t="shared" si="2"/>
        <v>4</v>
      </c>
      <c r="C20" s="556">
        <v>2</v>
      </c>
      <c r="D20" s="556">
        <v>2</v>
      </c>
      <c r="E20" s="556">
        <v>4</v>
      </c>
      <c r="F20" s="556">
        <f t="shared" si="5"/>
        <v>0</v>
      </c>
      <c r="G20" s="556">
        <v>0</v>
      </c>
      <c r="H20" s="556">
        <v>0</v>
      </c>
      <c r="I20" s="556">
        <v>0</v>
      </c>
      <c r="J20" s="556">
        <v>0</v>
      </c>
      <c r="K20" s="556">
        <v>0</v>
      </c>
      <c r="L20" s="556">
        <v>0</v>
      </c>
      <c r="M20" s="512">
        <f t="shared" si="3"/>
        <v>3</v>
      </c>
      <c r="N20" s="556">
        <v>2</v>
      </c>
      <c r="O20" s="556">
        <v>1</v>
      </c>
      <c r="P20" s="512">
        <f t="shared" si="4"/>
        <v>3</v>
      </c>
      <c r="Q20" s="519">
        <v>2</v>
      </c>
      <c r="R20" s="519">
        <v>1</v>
      </c>
      <c r="S20" s="512">
        <v>3</v>
      </c>
      <c r="T20" s="556">
        <v>0</v>
      </c>
      <c r="U20" s="628" t="s">
        <v>10</v>
      </c>
      <c r="V20" s="627" t="s">
        <v>398</v>
      </c>
      <c r="W20" s="512">
        <v>4</v>
      </c>
      <c r="X20" s="519">
        <v>3</v>
      </c>
      <c r="Y20" s="519">
        <v>1</v>
      </c>
      <c r="Z20" s="519">
        <v>4</v>
      </c>
      <c r="AA20" s="519">
        <v>0</v>
      </c>
      <c r="AB20" s="512">
        <v>79</v>
      </c>
      <c r="AC20" s="519">
        <v>34</v>
      </c>
      <c r="AD20" s="519">
        <v>45</v>
      </c>
      <c r="AE20" s="512">
        <v>79</v>
      </c>
      <c r="AF20" s="519" t="s">
        <v>117</v>
      </c>
      <c r="AG20" s="512" t="s">
        <v>1437</v>
      </c>
      <c r="AH20" s="519">
        <v>0</v>
      </c>
      <c r="AI20" s="519">
        <v>0</v>
      </c>
      <c r="AJ20" s="519">
        <v>0</v>
      </c>
      <c r="AK20" s="519">
        <v>0</v>
      </c>
      <c r="AL20" s="519">
        <v>0</v>
      </c>
      <c r="AM20" s="628" t="s">
        <v>10</v>
      </c>
    </row>
    <row r="21" spans="1:39" s="604" customFormat="1" ht="19.5" customHeight="1">
      <c r="A21" s="627" t="s">
        <v>399</v>
      </c>
      <c r="B21" s="556">
        <f t="shared" si="2"/>
        <v>4</v>
      </c>
      <c r="C21" s="556">
        <v>3</v>
      </c>
      <c r="D21" s="556">
        <v>1</v>
      </c>
      <c r="E21" s="556">
        <v>4</v>
      </c>
      <c r="F21" s="556">
        <f t="shared" si="5"/>
        <v>0</v>
      </c>
      <c r="G21" s="556">
        <v>0</v>
      </c>
      <c r="H21" s="556">
        <v>0</v>
      </c>
      <c r="I21" s="556">
        <v>0</v>
      </c>
      <c r="J21" s="556">
        <v>0</v>
      </c>
      <c r="K21" s="556">
        <v>0</v>
      </c>
      <c r="L21" s="556">
        <v>0</v>
      </c>
      <c r="M21" s="512">
        <f t="shared" si="3"/>
        <v>2</v>
      </c>
      <c r="N21" s="556">
        <v>2</v>
      </c>
      <c r="O21" s="556">
        <v>0</v>
      </c>
      <c r="P21" s="512">
        <f t="shared" si="4"/>
        <v>2</v>
      </c>
      <c r="Q21" s="519">
        <v>2</v>
      </c>
      <c r="R21" s="556">
        <v>0</v>
      </c>
      <c r="S21" s="512">
        <v>2</v>
      </c>
      <c r="T21" s="556">
        <v>0</v>
      </c>
      <c r="U21" s="628" t="s">
        <v>11</v>
      </c>
      <c r="V21" s="627" t="s">
        <v>399</v>
      </c>
      <c r="W21" s="512">
        <v>5</v>
      </c>
      <c r="X21" s="519">
        <v>4</v>
      </c>
      <c r="Y21" s="519">
        <v>1</v>
      </c>
      <c r="Z21" s="519">
        <v>5</v>
      </c>
      <c r="AA21" s="519">
        <v>0</v>
      </c>
      <c r="AB21" s="512">
        <v>75</v>
      </c>
      <c r="AC21" s="519">
        <v>33</v>
      </c>
      <c r="AD21" s="519">
        <v>42</v>
      </c>
      <c r="AE21" s="512">
        <v>75</v>
      </c>
      <c r="AF21" s="519" t="s">
        <v>117</v>
      </c>
      <c r="AG21" s="512" t="s">
        <v>1437</v>
      </c>
      <c r="AH21" s="519">
        <v>0</v>
      </c>
      <c r="AI21" s="519">
        <v>0</v>
      </c>
      <c r="AJ21" s="519">
        <v>0</v>
      </c>
      <c r="AK21" s="519">
        <v>0</v>
      </c>
      <c r="AL21" s="519">
        <v>0</v>
      </c>
      <c r="AM21" s="628" t="s">
        <v>11</v>
      </c>
    </row>
    <row r="22" spans="1:39" s="604" customFormat="1" ht="19.5" customHeight="1">
      <c r="A22" s="627" t="s">
        <v>400</v>
      </c>
      <c r="B22" s="556">
        <f t="shared" si="2"/>
        <v>2</v>
      </c>
      <c r="C22" s="556">
        <v>2</v>
      </c>
      <c r="D22" s="556">
        <v>0</v>
      </c>
      <c r="E22" s="556">
        <v>2</v>
      </c>
      <c r="F22" s="556">
        <f t="shared" si="5"/>
        <v>0</v>
      </c>
      <c r="G22" s="556">
        <v>0</v>
      </c>
      <c r="H22" s="556">
        <v>0</v>
      </c>
      <c r="I22" s="556">
        <v>0</v>
      </c>
      <c r="J22" s="556">
        <v>0</v>
      </c>
      <c r="K22" s="556">
        <v>0</v>
      </c>
      <c r="L22" s="556">
        <v>0</v>
      </c>
      <c r="M22" s="512">
        <f t="shared" si="3"/>
        <v>1</v>
      </c>
      <c r="N22" s="556">
        <v>0</v>
      </c>
      <c r="O22" s="556">
        <v>1</v>
      </c>
      <c r="P22" s="512">
        <f t="shared" si="4"/>
        <v>1</v>
      </c>
      <c r="Q22" s="556">
        <v>0</v>
      </c>
      <c r="R22" s="519">
        <v>1</v>
      </c>
      <c r="S22" s="512">
        <v>1</v>
      </c>
      <c r="T22" s="556">
        <v>0</v>
      </c>
      <c r="U22" s="628" t="s">
        <v>12</v>
      </c>
      <c r="V22" s="627" t="s">
        <v>400</v>
      </c>
      <c r="W22" s="512">
        <v>5</v>
      </c>
      <c r="X22" s="519">
        <v>3</v>
      </c>
      <c r="Y22" s="519">
        <v>2</v>
      </c>
      <c r="Z22" s="519">
        <v>5</v>
      </c>
      <c r="AA22" s="519">
        <v>0</v>
      </c>
      <c r="AB22" s="512">
        <v>85</v>
      </c>
      <c r="AC22" s="519">
        <v>37</v>
      </c>
      <c r="AD22" s="519">
        <v>48</v>
      </c>
      <c r="AE22" s="512">
        <v>85</v>
      </c>
      <c r="AF22" s="519" t="s">
        <v>117</v>
      </c>
      <c r="AG22" s="512" t="s">
        <v>1437</v>
      </c>
      <c r="AH22" s="519">
        <v>0</v>
      </c>
      <c r="AI22" s="519">
        <v>0</v>
      </c>
      <c r="AJ22" s="519">
        <v>0</v>
      </c>
      <c r="AK22" s="519">
        <v>0</v>
      </c>
      <c r="AL22" s="519">
        <v>0</v>
      </c>
      <c r="AM22" s="628" t="s">
        <v>12</v>
      </c>
    </row>
    <row r="23" spans="1:39" s="604" customFormat="1" ht="19.5" customHeight="1">
      <c r="A23" s="627" t="s">
        <v>401</v>
      </c>
      <c r="B23" s="556">
        <f t="shared" si="2"/>
        <v>5</v>
      </c>
      <c r="C23" s="556">
        <v>4</v>
      </c>
      <c r="D23" s="556">
        <v>1</v>
      </c>
      <c r="E23" s="556">
        <v>5</v>
      </c>
      <c r="F23" s="556">
        <f t="shared" si="5"/>
        <v>0</v>
      </c>
      <c r="G23" s="556">
        <v>0</v>
      </c>
      <c r="H23" s="556">
        <v>0</v>
      </c>
      <c r="I23" s="556">
        <v>0</v>
      </c>
      <c r="J23" s="556">
        <v>0</v>
      </c>
      <c r="K23" s="556">
        <v>0</v>
      </c>
      <c r="L23" s="556">
        <v>0</v>
      </c>
      <c r="M23" s="512">
        <f t="shared" si="3"/>
        <v>3</v>
      </c>
      <c r="N23" s="556">
        <v>3</v>
      </c>
      <c r="O23" s="556">
        <v>0</v>
      </c>
      <c r="P23" s="512">
        <f t="shared" si="4"/>
        <v>3</v>
      </c>
      <c r="Q23" s="519">
        <v>3</v>
      </c>
      <c r="R23" s="556">
        <v>0</v>
      </c>
      <c r="S23" s="512">
        <v>3</v>
      </c>
      <c r="T23" s="556">
        <v>0</v>
      </c>
      <c r="U23" s="628" t="s">
        <v>13</v>
      </c>
      <c r="V23" s="627" t="s">
        <v>401</v>
      </c>
      <c r="W23" s="512">
        <v>1</v>
      </c>
      <c r="X23" s="519">
        <v>1</v>
      </c>
      <c r="Y23" s="519">
        <v>0</v>
      </c>
      <c r="Z23" s="519">
        <v>1</v>
      </c>
      <c r="AA23" s="519">
        <v>0</v>
      </c>
      <c r="AB23" s="512">
        <v>92</v>
      </c>
      <c r="AC23" s="519">
        <v>39</v>
      </c>
      <c r="AD23" s="519">
        <v>53</v>
      </c>
      <c r="AE23" s="512">
        <v>92</v>
      </c>
      <c r="AF23" s="519" t="s">
        <v>117</v>
      </c>
      <c r="AG23" s="512" t="s">
        <v>1437</v>
      </c>
      <c r="AH23" s="519">
        <v>0</v>
      </c>
      <c r="AI23" s="519">
        <v>0</v>
      </c>
      <c r="AJ23" s="519">
        <v>0</v>
      </c>
      <c r="AK23" s="519">
        <v>0</v>
      </c>
      <c r="AL23" s="519">
        <v>0</v>
      </c>
      <c r="AM23" s="628" t="s">
        <v>13</v>
      </c>
    </row>
    <row r="24" spans="1:39" s="604" customFormat="1" ht="19.5" customHeight="1">
      <c r="A24" s="627" t="s">
        <v>402</v>
      </c>
      <c r="B24" s="556">
        <f t="shared" si="2"/>
        <v>8</v>
      </c>
      <c r="C24" s="556">
        <v>6</v>
      </c>
      <c r="D24" s="556">
        <v>2</v>
      </c>
      <c r="E24" s="556">
        <v>5</v>
      </c>
      <c r="F24" s="556">
        <f t="shared" si="5"/>
        <v>3</v>
      </c>
      <c r="G24" s="556">
        <v>1</v>
      </c>
      <c r="H24" s="556">
        <v>0</v>
      </c>
      <c r="I24" s="556">
        <v>2</v>
      </c>
      <c r="J24" s="556">
        <v>0</v>
      </c>
      <c r="K24" s="556">
        <v>0</v>
      </c>
      <c r="L24" s="556">
        <v>0</v>
      </c>
      <c r="M24" s="512">
        <f t="shared" si="3"/>
        <v>5</v>
      </c>
      <c r="N24" s="556">
        <v>2</v>
      </c>
      <c r="O24" s="556">
        <v>3</v>
      </c>
      <c r="P24" s="512">
        <f t="shared" si="4"/>
        <v>5</v>
      </c>
      <c r="Q24" s="519">
        <v>2</v>
      </c>
      <c r="R24" s="519">
        <v>3</v>
      </c>
      <c r="S24" s="512">
        <v>5</v>
      </c>
      <c r="T24" s="556">
        <v>0</v>
      </c>
      <c r="U24" s="628" t="s">
        <v>14</v>
      </c>
      <c r="V24" s="627" t="s">
        <v>402</v>
      </c>
      <c r="W24" s="512">
        <v>2</v>
      </c>
      <c r="X24" s="519">
        <v>1</v>
      </c>
      <c r="Y24" s="519">
        <v>1</v>
      </c>
      <c r="Z24" s="519">
        <v>2</v>
      </c>
      <c r="AA24" s="519">
        <v>0</v>
      </c>
      <c r="AB24" s="512">
        <v>103</v>
      </c>
      <c r="AC24" s="519">
        <v>40</v>
      </c>
      <c r="AD24" s="519">
        <v>63</v>
      </c>
      <c r="AE24" s="512">
        <v>103</v>
      </c>
      <c r="AF24" s="519" t="s">
        <v>117</v>
      </c>
      <c r="AG24" s="512">
        <v>1</v>
      </c>
      <c r="AH24" s="519">
        <v>1</v>
      </c>
      <c r="AI24" s="519">
        <v>0</v>
      </c>
      <c r="AJ24" s="519">
        <v>1</v>
      </c>
      <c r="AK24" s="519">
        <v>0</v>
      </c>
      <c r="AL24" s="519">
        <v>0</v>
      </c>
      <c r="AM24" s="628" t="s">
        <v>14</v>
      </c>
    </row>
    <row r="25" spans="1:39" s="604" customFormat="1" ht="19.5" customHeight="1">
      <c r="A25" s="627" t="s">
        <v>403</v>
      </c>
      <c r="B25" s="556">
        <f t="shared" si="2"/>
        <v>3</v>
      </c>
      <c r="C25" s="556">
        <v>2</v>
      </c>
      <c r="D25" s="556">
        <v>1</v>
      </c>
      <c r="E25" s="556">
        <v>2</v>
      </c>
      <c r="F25" s="556">
        <f t="shared" si="5"/>
        <v>1</v>
      </c>
      <c r="G25" s="556">
        <v>1</v>
      </c>
      <c r="H25" s="556">
        <v>0</v>
      </c>
      <c r="I25" s="556">
        <v>0</v>
      </c>
      <c r="J25" s="556">
        <v>0</v>
      </c>
      <c r="K25" s="556">
        <v>0</v>
      </c>
      <c r="L25" s="556">
        <v>0</v>
      </c>
      <c r="M25" s="512">
        <f t="shared" si="3"/>
        <v>1</v>
      </c>
      <c r="N25" s="556">
        <v>1</v>
      </c>
      <c r="O25" s="556">
        <v>0</v>
      </c>
      <c r="P25" s="512">
        <f t="shared" si="4"/>
        <v>1</v>
      </c>
      <c r="Q25" s="519">
        <v>1</v>
      </c>
      <c r="R25" s="556">
        <v>0</v>
      </c>
      <c r="S25" s="512">
        <v>1</v>
      </c>
      <c r="T25" s="556">
        <v>0</v>
      </c>
      <c r="U25" s="628" t="s">
        <v>15</v>
      </c>
      <c r="V25" s="627" t="s">
        <v>403</v>
      </c>
      <c r="W25" s="512" t="s">
        <v>1437</v>
      </c>
      <c r="X25" s="519">
        <v>0</v>
      </c>
      <c r="Y25" s="519">
        <v>0</v>
      </c>
      <c r="Z25" s="519">
        <v>0</v>
      </c>
      <c r="AA25" s="519">
        <v>0</v>
      </c>
      <c r="AB25" s="512">
        <v>78</v>
      </c>
      <c r="AC25" s="519">
        <v>21</v>
      </c>
      <c r="AD25" s="519">
        <v>57</v>
      </c>
      <c r="AE25" s="512">
        <v>78</v>
      </c>
      <c r="AF25" s="519" t="s">
        <v>117</v>
      </c>
      <c r="AG25" s="512" t="s">
        <v>1437</v>
      </c>
      <c r="AH25" s="519">
        <v>0</v>
      </c>
      <c r="AI25" s="519">
        <v>0</v>
      </c>
      <c r="AJ25" s="519">
        <v>0</v>
      </c>
      <c r="AK25" s="519">
        <v>0</v>
      </c>
      <c r="AL25" s="519">
        <v>0</v>
      </c>
      <c r="AM25" s="628" t="s">
        <v>15</v>
      </c>
    </row>
    <row r="26" spans="1:39" s="604" customFormat="1" ht="19.5" customHeight="1">
      <c r="A26" s="627" t="s">
        <v>404</v>
      </c>
      <c r="B26" s="556">
        <f t="shared" si="2"/>
        <v>5</v>
      </c>
      <c r="C26" s="556">
        <v>3</v>
      </c>
      <c r="D26" s="556">
        <v>2</v>
      </c>
      <c r="E26" s="556">
        <v>5</v>
      </c>
      <c r="F26" s="556">
        <f t="shared" si="5"/>
        <v>0</v>
      </c>
      <c r="G26" s="556">
        <v>0</v>
      </c>
      <c r="H26" s="556">
        <v>0</v>
      </c>
      <c r="I26" s="556">
        <v>0</v>
      </c>
      <c r="J26" s="556">
        <v>0</v>
      </c>
      <c r="K26" s="556">
        <v>0</v>
      </c>
      <c r="L26" s="556">
        <v>0</v>
      </c>
      <c r="M26" s="512">
        <f t="shared" si="3"/>
        <v>0</v>
      </c>
      <c r="N26" s="556">
        <v>0</v>
      </c>
      <c r="O26" s="556">
        <v>0</v>
      </c>
      <c r="P26" s="512">
        <f t="shared" si="4"/>
        <v>0</v>
      </c>
      <c r="Q26" s="556">
        <v>0</v>
      </c>
      <c r="R26" s="556">
        <v>0</v>
      </c>
      <c r="S26" s="556">
        <v>0</v>
      </c>
      <c r="T26" s="556">
        <v>0</v>
      </c>
      <c r="U26" s="628" t="s">
        <v>16</v>
      </c>
      <c r="V26" s="627" t="s">
        <v>404</v>
      </c>
      <c r="W26" s="512">
        <v>4</v>
      </c>
      <c r="X26" s="519">
        <v>2</v>
      </c>
      <c r="Y26" s="519">
        <v>2</v>
      </c>
      <c r="Z26" s="519">
        <v>4</v>
      </c>
      <c r="AA26" s="519">
        <v>0</v>
      </c>
      <c r="AB26" s="512">
        <v>52</v>
      </c>
      <c r="AC26" s="519">
        <v>19</v>
      </c>
      <c r="AD26" s="519">
        <v>33</v>
      </c>
      <c r="AE26" s="519">
        <v>52</v>
      </c>
      <c r="AF26" s="519" t="s">
        <v>117</v>
      </c>
      <c r="AG26" s="512" t="s">
        <v>1437</v>
      </c>
      <c r="AH26" s="519">
        <v>0</v>
      </c>
      <c r="AI26" s="519">
        <v>0</v>
      </c>
      <c r="AJ26" s="519">
        <v>0</v>
      </c>
      <c r="AK26" s="519">
        <v>0</v>
      </c>
      <c r="AL26" s="519">
        <v>0</v>
      </c>
      <c r="AM26" s="628" t="s">
        <v>16</v>
      </c>
    </row>
    <row r="27" spans="1:39" s="604" customFormat="1" ht="19.5" customHeight="1">
      <c r="A27" s="627" t="s">
        <v>405</v>
      </c>
      <c r="B27" s="556">
        <f t="shared" si="2"/>
        <v>6</v>
      </c>
      <c r="C27" s="556">
        <v>4</v>
      </c>
      <c r="D27" s="556">
        <v>2</v>
      </c>
      <c r="E27" s="556">
        <v>6</v>
      </c>
      <c r="F27" s="556">
        <f t="shared" si="5"/>
        <v>0</v>
      </c>
      <c r="G27" s="556">
        <v>0</v>
      </c>
      <c r="H27" s="556">
        <v>0</v>
      </c>
      <c r="I27" s="556">
        <v>0</v>
      </c>
      <c r="J27" s="556">
        <v>0</v>
      </c>
      <c r="K27" s="556">
        <v>0</v>
      </c>
      <c r="L27" s="556">
        <v>0</v>
      </c>
      <c r="M27" s="512">
        <f t="shared" si="3"/>
        <v>3</v>
      </c>
      <c r="N27" s="556">
        <v>2</v>
      </c>
      <c r="O27" s="556">
        <v>1</v>
      </c>
      <c r="P27" s="512">
        <f t="shared" si="4"/>
        <v>3</v>
      </c>
      <c r="Q27" s="519">
        <v>2</v>
      </c>
      <c r="R27" s="519">
        <v>1</v>
      </c>
      <c r="S27" s="512">
        <v>3</v>
      </c>
      <c r="T27" s="556">
        <v>0</v>
      </c>
      <c r="U27" s="628" t="s">
        <v>17</v>
      </c>
      <c r="V27" s="627" t="s">
        <v>405</v>
      </c>
      <c r="W27" s="512">
        <v>2</v>
      </c>
      <c r="X27" s="519">
        <v>0</v>
      </c>
      <c r="Y27" s="519">
        <v>2</v>
      </c>
      <c r="Z27" s="519">
        <v>2</v>
      </c>
      <c r="AA27" s="519">
        <v>0</v>
      </c>
      <c r="AB27" s="512">
        <v>104</v>
      </c>
      <c r="AC27" s="519">
        <v>42</v>
      </c>
      <c r="AD27" s="519">
        <v>62</v>
      </c>
      <c r="AE27" s="512">
        <v>104</v>
      </c>
      <c r="AF27" s="519" t="s">
        <v>117</v>
      </c>
      <c r="AG27" s="512" t="s">
        <v>1437</v>
      </c>
      <c r="AH27" s="519">
        <v>0</v>
      </c>
      <c r="AI27" s="519">
        <v>0</v>
      </c>
      <c r="AJ27" s="519">
        <v>0</v>
      </c>
      <c r="AK27" s="519">
        <v>0</v>
      </c>
      <c r="AL27" s="519">
        <v>0</v>
      </c>
      <c r="AM27" s="628" t="s">
        <v>17</v>
      </c>
    </row>
    <row r="28" spans="1:39" s="604" customFormat="1" ht="19.5" customHeight="1">
      <c r="A28" s="627" t="s">
        <v>406</v>
      </c>
      <c r="B28" s="556">
        <f t="shared" si="2"/>
        <v>6</v>
      </c>
      <c r="C28" s="556">
        <v>3</v>
      </c>
      <c r="D28" s="556">
        <v>3</v>
      </c>
      <c r="E28" s="556">
        <v>3</v>
      </c>
      <c r="F28" s="556">
        <f t="shared" si="5"/>
        <v>3</v>
      </c>
      <c r="G28" s="556">
        <v>2</v>
      </c>
      <c r="H28" s="556">
        <v>0</v>
      </c>
      <c r="I28" s="556">
        <v>0</v>
      </c>
      <c r="J28" s="556">
        <v>1</v>
      </c>
      <c r="K28" s="556">
        <v>0</v>
      </c>
      <c r="L28" s="556">
        <v>0</v>
      </c>
      <c r="M28" s="512">
        <f t="shared" si="3"/>
        <v>34</v>
      </c>
      <c r="N28" s="556">
        <v>22</v>
      </c>
      <c r="O28" s="556">
        <v>12</v>
      </c>
      <c r="P28" s="512">
        <f t="shared" si="4"/>
        <v>34</v>
      </c>
      <c r="Q28" s="519">
        <v>22</v>
      </c>
      <c r="R28" s="519">
        <v>12</v>
      </c>
      <c r="S28" s="512">
        <v>34</v>
      </c>
      <c r="T28" s="556">
        <v>0</v>
      </c>
      <c r="U28" s="628" t="s">
        <v>18</v>
      </c>
      <c r="V28" s="627" t="s">
        <v>406</v>
      </c>
      <c r="W28" s="512">
        <v>24</v>
      </c>
      <c r="X28" s="519">
        <v>14</v>
      </c>
      <c r="Y28" s="519">
        <v>10</v>
      </c>
      <c r="Z28" s="512">
        <v>24</v>
      </c>
      <c r="AA28" s="519">
        <v>0</v>
      </c>
      <c r="AB28" s="512">
        <v>264</v>
      </c>
      <c r="AC28" s="519">
        <v>86</v>
      </c>
      <c r="AD28" s="519">
        <v>178</v>
      </c>
      <c r="AE28" s="512">
        <v>264</v>
      </c>
      <c r="AF28" s="519" t="s">
        <v>117</v>
      </c>
      <c r="AG28" s="512" t="s">
        <v>1437</v>
      </c>
      <c r="AH28" s="519">
        <v>0</v>
      </c>
      <c r="AI28" s="519">
        <v>0</v>
      </c>
      <c r="AJ28" s="519">
        <v>0</v>
      </c>
      <c r="AK28" s="519">
        <v>0</v>
      </c>
      <c r="AL28" s="519">
        <v>0</v>
      </c>
      <c r="AM28" s="628" t="s">
        <v>18</v>
      </c>
    </row>
    <row r="29" spans="1:39" s="604" customFormat="1" ht="19.5" customHeight="1">
      <c r="A29" s="627" t="s">
        <v>407</v>
      </c>
      <c r="B29" s="556">
        <f t="shared" si="2"/>
        <v>7</v>
      </c>
      <c r="C29" s="556">
        <v>5</v>
      </c>
      <c r="D29" s="556">
        <v>2</v>
      </c>
      <c r="E29" s="556">
        <v>6</v>
      </c>
      <c r="F29" s="556">
        <f t="shared" si="5"/>
        <v>1</v>
      </c>
      <c r="G29" s="556">
        <v>1</v>
      </c>
      <c r="H29" s="556">
        <v>0</v>
      </c>
      <c r="I29" s="556">
        <v>0</v>
      </c>
      <c r="J29" s="556">
        <v>0</v>
      </c>
      <c r="K29" s="556">
        <v>0</v>
      </c>
      <c r="L29" s="556">
        <v>0</v>
      </c>
      <c r="M29" s="512">
        <f t="shared" si="3"/>
        <v>0</v>
      </c>
      <c r="N29" s="556">
        <v>0</v>
      </c>
      <c r="O29" s="556">
        <v>0</v>
      </c>
      <c r="P29" s="512">
        <f t="shared" si="4"/>
        <v>0</v>
      </c>
      <c r="Q29" s="556">
        <v>0</v>
      </c>
      <c r="R29" s="556">
        <v>0</v>
      </c>
      <c r="S29" s="556">
        <v>0</v>
      </c>
      <c r="T29" s="556">
        <v>0</v>
      </c>
      <c r="U29" s="628" t="s">
        <v>74</v>
      </c>
      <c r="V29" s="627" t="s">
        <v>407</v>
      </c>
      <c r="W29" s="512" t="s">
        <v>1437</v>
      </c>
      <c r="X29" s="519">
        <v>0</v>
      </c>
      <c r="Y29" s="519">
        <v>0</v>
      </c>
      <c r="Z29" s="519">
        <v>0</v>
      </c>
      <c r="AA29" s="519">
        <v>0</v>
      </c>
      <c r="AB29" s="512">
        <v>313</v>
      </c>
      <c r="AC29" s="519">
        <v>124</v>
      </c>
      <c r="AD29" s="519">
        <v>189</v>
      </c>
      <c r="AE29" s="512">
        <v>313</v>
      </c>
      <c r="AF29" s="519" t="s">
        <v>117</v>
      </c>
      <c r="AG29" s="512" t="s">
        <v>1437</v>
      </c>
      <c r="AH29" s="519">
        <v>0</v>
      </c>
      <c r="AI29" s="519">
        <v>0</v>
      </c>
      <c r="AJ29" s="519">
        <v>0</v>
      </c>
      <c r="AK29" s="519">
        <v>0</v>
      </c>
      <c r="AL29" s="519">
        <v>0</v>
      </c>
      <c r="AM29" s="628" t="s">
        <v>74</v>
      </c>
    </row>
    <row r="30" spans="1:39" s="604" customFormat="1" ht="19.5" customHeight="1">
      <c r="A30" s="627" t="s">
        <v>408</v>
      </c>
      <c r="B30" s="556">
        <f t="shared" si="2"/>
        <v>5</v>
      </c>
      <c r="C30" s="556">
        <v>3</v>
      </c>
      <c r="D30" s="556">
        <v>2</v>
      </c>
      <c r="E30" s="556">
        <v>5</v>
      </c>
      <c r="F30" s="556">
        <f t="shared" si="5"/>
        <v>0</v>
      </c>
      <c r="G30" s="556">
        <v>0</v>
      </c>
      <c r="H30" s="556">
        <v>0</v>
      </c>
      <c r="I30" s="556">
        <v>0</v>
      </c>
      <c r="J30" s="556">
        <v>0</v>
      </c>
      <c r="K30" s="556">
        <v>0</v>
      </c>
      <c r="L30" s="556">
        <v>0</v>
      </c>
      <c r="M30" s="512">
        <f t="shared" si="3"/>
        <v>33</v>
      </c>
      <c r="N30" s="556">
        <v>17</v>
      </c>
      <c r="O30" s="556">
        <v>16</v>
      </c>
      <c r="P30" s="512">
        <f t="shared" si="4"/>
        <v>33</v>
      </c>
      <c r="Q30" s="519">
        <v>17</v>
      </c>
      <c r="R30" s="519">
        <v>16</v>
      </c>
      <c r="S30" s="512">
        <v>33</v>
      </c>
      <c r="T30" s="556">
        <v>0</v>
      </c>
      <c r="U30" s="628" t="s">
        <v>75</v>
      </c>
      <c r="V30" s="627" t="s">
        <v>408</v>
      </c>
      <c r="W30" s="512">
        <v>39</v>
      </c>
      <c r="X30" s="519">
        <v>19</v>
      </c>
      <c r="Y30" s="519">
        <v>20</v>
      </c>
      <c r="Z30" s="519">
        <v>39</v>
      </c>
      <c r="AA30" s="519">
        <v>0</v>
      </c>
      <c r="AB30" s="512">
        <v>451</v>
      </c>
      <c r="AC30" s="519">
        <v>187</v>
      </c>
      <c r="AD30" s="519">
        <v>264</v>
      </c>
      <c r="AE30" s="512">
        <v>451</v>
      </c>
      <c r="AF30" s="519" t="s">
        <v>117</v>
      </c>
      <c r="AG30" s="512" t="s">
        <v>1437</v>
      </c>
      <c r="AH30" s="519">
        <v>0</v>
      </c>
      <c r="AI30" s="519">
        <v>0</v>
      </c>
      <c r="AJ30" s="519">
        <v>0</v>
      </c>
      <c r="AK30" s="519">
        <v>0</v>
      </c>
      <c r="AL30" s="519">
        <v>0</v>
      </c>
      <c r="AM30" s="628" t="s">
        <v>75</v>
      </c>
    </row>
    <row r="31" spans="1:39" s="604" customFormat="1" ht="19.5" customHeight="1">
      <c r="A31" s="627" t="s">
        <v>409</v>
      </c>
      <c r="B31" s="556">
        <f t="shared" si="2"/>
        <v>11</v>
      </c>
      <c r="C31" s="556">
        <v>7</v>
      </c>
      <c r="D31" s="556">
        <v>4</v>
      </c>
      <c r="E31" s="556">
        <v>7</v>
      </c>
      <c r="F31" s="556">
        <f t="shared" si="5"/>
        <v>4</v>
      </c>
      <c r="G31" s="556">
        <v>4</v>
      </c>
      <c r="H31" s="556">
        <v>0</v>
      </c>
      <c r="I31" s="556">
        <v>0</v>
      </c>
      <c r="J31" s="556">
        <v>0</v>
      </c>
      <c r="K31" s="556">
        <v>0</v>
      </c>
      <c r="L31" s="556">
        <v>0</v>
      </c>
      <c r="M31" s="512">
        <f t="shared" si="3"/>
        <v>47</v>
      </c>
      <c r="N31" s="556">
        <v>23</v>
      </c>
      <c r="O31" s="556">
        <v>24</v>
      </c>
      <c r="P31" s="512">
        <f t="shared" si="4"/>
        <v>47</v>
      </c>
      <c r="Q31" s="519">
        <v>23</v>
      </c>
      <c r="R31" s="519">
        <v>24</v>
      </c>
      <c r="S31" s="512">
        <v>47</v>
      </c>
      <c r="T31" s="556">
        <v>0</v>
      </c>
      <c r="U31" s="628" t="s">
        <v>76</v>
      </c>
      <c r="V31" s="627" t="s">
        <v>409</v>
      </c>
      <c r="W31" s="512">
        <v>49</v>
      </c>
      <c r="X31" s="519">
        <v>23</v>
      </c>
      <c r="Y31" s="519">
        <v>26</v>
      </c>
      <c r="Z31" s="519">
        <v>49</v>
      </c>
      <c r="AA31" s="519">
        <v>0</v>
      </c>
      <c r="AB31" s="512">
        <v>308</v>
      </c>
      <c r="AC31" s="519">
        <v>134</v>
      </c>
      <c r="AD31" s="519">
        <v>174</v>
      </c>
      <c r="AE31" s="512">
        <v>308</v>
      </c>
      <c r="AF31" s="519" t="s">
        <v>117</v>
      </c>
      <c r="AG31" s="512" t="s">
        <v>1437</v>
      </c>
      <c r="AH31" s="519">
        <v>0</v>
      </c>
      <c r="AI31" s="519">
        <v>0</v>
      </c>
      <c r="AJ31" s="519">
        <v>0</v>
      </c>
      <c r="AK31" s="519">
        <v>0</v>
      </c>
      <c r="AL31" s="564">
        <v>0</v>
      </c>
      <c r="AM31" s="1303" t="s">
        <v>76</v>
      </c>
    </row>
    <row r="32" spans="1:39" s="604" customFormat="1" ht="19.5" customHeight="1" thickBot="1">
      <c r="A32" s="629" t="s">
        <v>410</v>
      </c>
      <c r="B32" s="630">
        <f t="shared" si="2"/>
        <v>6</v>
      </c>
      <c r="C32" s="630">
        <v>4</v>
      </c>
      <c r="D32" s="630">
        <v>2</v>
      </c>
      <c r="E32" s="630">
        <v>5</v>
      </c>
      <c r="F32" s="630">
        <f t="shared" si="5"/>
        <v>1</v>
      </c>
      <c r="G32" s="630">
        <v>1</v>
      </c>
      <c r="H32" s="630">
        <v>0</v>
      </c>
      <c r="I32" s="630">
        <v>0</v>
      </c>
      <c r="J32" s="630">
        <v>0</v>
      </c>
      <c r="K32" s="630">
        <v>0</v>
      </c>
      <c r="L32" s="630">
        <v>0</v>
      </c>
      <c r="M32" s="631">
        <f t="shared" si="3"/>
        <v>6</v>
      </c>
      <c r="N32" s="630">
        <v>1</v>
      </c>
      <c r="O32" s="630">
        <v>5</v>
      </c>
      <c r="P32" s="631">
        <f t="shared" si="4"/>
        <v>6</v>
      </c>
      <c r="Q32" s="632">
        <v>1</v>
      </c>
      <c r="R32" s="632">
        <v>5</v>
      </c>
      <c r="S32" s="631">
        <v>6</v>
      </c>
      <c r="T32" s="1302">
        <v>0</v>
      </c>
      <c r="U32" s="633" t="s">
        <v>77</v>
      </c>
      <c r="V32" s="629" t="s">
        <v>410</v>
      </c>
      <c r="W32" s="631">
        <v>5</v>
      </c>
      <c r="X32" s="632">
        <v>4</v>
      </c>
      <c r="Y32" s="632">
        <v>1</v>
      </c>
      <c r="Z32" s="632">
        <v>5</v>
      </c>
      <c r="AA32" s="632">
        <v>0</v>
      </c>
      <c r="AB32" s="631">
        <v>290</v>
      </c>
      <c r="AC32" s="632">
        <v>125</v>
      </c>
      <c r="AD32" s="632">
        <v>165</v>
      </c>
      <c r="AE32" s="631">
        <v>290</v>
      </c>
      <c r="AF32" s="632" t="s">
        <v>117</v>
      </c>
      <c r="AG32" s="631" t="s">
        <v>1437</v>
      </c>
      <c r="AH32" s="632">
        <v>0</v>
      </c>
      <c r="AI32" s="632">
        <v>0</v>
      </c>
      <c r="AJ32" s="632">
        <v>0</v>
      </c>
      <c r="AK32" s="632">
        <v>0</v>
      </c>
      <c r="AL32" s="634">
        <v>0</v>
      </c>
      <c r="AM32" s="635" t="s">
        <v>77</v>
      </c>
    </row>
    <row r="33" spans="1:39" s="1432" customFormat="1" ht="12" customHeight="1">
      <c r="A33" s="197" t="s">
        <v>1711</v>
      </c>
      <c r="B33" s="1430"/>
      <c r="C33" s="1430"/>
      <c r="D33" s="1430"/>
      <c r="E33" s="1430"/>
      <c r="F33" s="1430"/>
      <c r="G33" s="1430"/>
      <c r="H33" s="1430"/>
      <c r="I33" s="1430"/>
      <c r="J33" s="1430"/>
      <c r="K33" s="1430"/>
      <c r="L33" s="1430"/>
      <c r="M33" s="1288"/>
      <c r="N33" s="1430"/>
      <c r="O33" s="1430"/>
      <c r="P33" s="1288"/>
      <c r="Q33" s="1287"/>
      <c r="R33" s="1287"/>
      <c r="S33" s="1288"/>
      <c r="T33" s="1430"/>
      <c r="U33" s="1433"/>
      <c r="V33" s="197" t="s">
        <v>1711</v>
      </c>
      <c r="W33" s="1288"/>
      <c r="X33" s="1287"/>
      <c r="Y33" s="1287"/>
      <c r="Z33" s="1287"/>
      <c r="AA33" s="1287"/>
      <c r="AB33" s="1288"/>
      <c r="AC33" s="1287"/>
      <c r="AD33" s="1287"/>
      <c r="AE33" s="1288"/>
      <c r="AF33" s="1288"/>
      <c r="AG33" s="1288"/>
      <c r="AH33" s="1287"/>
      <c r="AI33" s="1287"/>
      <c r="AJ33" s="1287"/>
      <c r="AK33" s="1287"/>
      <c r="AL33" s="1287"/>
      <c r="AM33" s="1433"/>
    </row>
    <row r="34" spans="1:38" s="32" customFormat="1" ht="12" customHeight="1">
      <c r="A34" s="1745" t="s">
        <v>164</v>
      </c>
      <c r="B34" s="1744"/>
      <c r="C34" s="1744"/>
      <c r="D34" s="1744"/>
      <c r="E34" s="1744"/>
      <c r="F34" s="852"/>
      <c r="G34" s="384"/>
      <c r="H34" s="384"/>
      <c r="I34" s="384"/>
      <c r="J34" s="384"/>
      <c r="K34" s="384"/>
      <c r="M34" s="182" t="s">
        <v>6</v>
      </c>
      <c r="P34" s="186"/>
      <c r="Q34" s="186"/>
      <c r="R34" s="186"/>
      <c r="S34" s="186"/>
      <c r="T34" s="172"/>
      <c r="V34" s="182" t="s">
        <v>164</v>
      </c>
      <c r="W34" s="182"/>
      <c r="X34" s="182"/>
      <c r="Y34" s="182"/>
      <c r="Z34" s="1744"/>
      <c r="AA34" s="1744"/>
      <c r="AB34" s="1744"/>
      <c r="AC34" s="1744"/>
      <c r="AD34" s="182"/>
      <c r="AE34" s="186"/>
      <c r="AF34" s="186"/>
      <c r="AG34" s="182" t="s">
        <v>6</v>
      </c>
      <c r="AH34" s="182"/>
      <c r="AI34" s="182"/>
      <c r="AL34" s="172"/>
    </row>
    <row r="35" spans="2:39" s="184" customFormat="1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7"/>
      <c r="P35" s="206"/>
      <c r="Q35" s="206"/>
      <c r="R35" s="206"/>
      <c r="S35" s="206"/>
      <c r="U35" s="188"/>
      <c r="W35" s="206"/>
      <c r="X35" s="206"/>
      <c r="Y35" s="206"/>
      <c r="Z35" s="206"/>
      <c r="AA35" s="206"/>
      <c r="AB35" s="206"/>
      <c r="AC35" s="206"/>
      <c r="AD35" s="206"/>
      <c r="AE35" s="186"/>
      <c r="AF35" s="186"/>
      <c r="AG35" s="206"/>
      <c r="AH35" s="206"/>
      <c r="AI35" s="206"/>
      <c r="AJ35" s="183"/>
      <c r="AK35" s="183"/>
      <c r="AM35" s="188"/>
    </row>
    <row r="36" spans="2:39" s="184" customFormat="1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7"/>
      <c r="P36" s="206"/>
      <c r="Q36" s="206"/>
      <c r="R36" s="206"/>
      <c r="S36" s="206"/>
      <c r="U36" s="188"/>
      <c r="W36" s="206"/>
      <c r="X36" s="206"/>
      <c r="Y36" s="206"/>
      <c r="Z36" s="206"/>
      <c r="AA36" s="206"/>
      <c r="AB36" s="206"/>
      <c r="AC36" s="206"/>
      <c r="AD36" s="206"/>
      <c r="AE36" s="186"/>
      <c r="AF36" s="186"/>
      <c r="AG36" s="206"/>
      <c r="AH36" s="206"/>
      <c r="AI36" s="206"/>
      <c r="AJ36" s="183"/>
      <c r="AK36" s="183"/>
      <c r="AM36" s="188"/>
    </row>
    <row r="37" spans="2:39" s="184" customFormat="1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7"/>
      <c r="P37" s="206"/>
      <c r="Q37" s="206"/>
      <c r="R37" s="206"/>
      <c r="S37" s="206"/>
      <c r="U37" s="188"/>
      <c r="W37" s="206"/>
      <c r="X37" s="206"/>
      <c r="Y37" s="206"/>
      <c r="Z37" s="206"/>
      <c r="AA37" s="206"/>
      <c r="AB37" s="206"/>
      <c r="AC37" s="206"/>
      <c r="AD37" s="206"/>
      <c r="AE37" s="186"/>
      <c r="AF37" s="186"/>
      <c r="AG37" s="206"/>
      <c r="AH37" s="206"/>
      <c r="AI37" s="206"/>
      <c r="AJ37" s="183"/>
      <c r="AK37" s="183"/>
      <c r="AM37" s="188"/>
    </row>
    <row r="38" spans="2:39" s="184" customFormat="1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7"/>
      <c r="P38" s="206"/>
      <c r="Q38" s="206"/>
      <c r="R38" s="206"/>
      <c r="S38" s="206"/>
      <c r="U38" s="188"/>
      <c r="W38" s="206"/>
      <c r="X38" s="206"/>
      <c r="Y38" s="206"/>
      <c r="Z38" s="206"/>
      <c r="AA38" s="206"/>
      <c r="AB38" s="206"/>
      <c r="AC38" s="206"/>
      <c r="AD38" s="206"/>
      <c r="AE38" s="186"/>
      <c r="AF38" s="186"/>
      <c r="AG38" s="206"/>
      <c r="AH38" s="206"/>
      <c r="AI38" s="206"/>
      <c r="AJ38" s="183"/>
      <c r="AK38" s="183"/>
      <c r="AM38" s="188"/>
    </row>
    <row r="39" spans="2:39" s="184" customFormat="1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7"/>
      <c r="P39" s="206"/>
      <c r="Q39" s="206"/>
      <c r="R39" s="206"/>
      <c r="S39" s="206"/>
      <c r="U39" s="188"/>
      <c r="W39" s="206"/>
      <c r="X39" s="206"/>
      <c r="Y39" s="206"/>
      <c r="Z39" s="206"/>
      <c r="AA39" s="206"/>
      <c r="AB39" s="206"/>
      <c r="AC39" s="206"/>
      <c r="AD39" s="206"/>
      <c r="AE39" s="186"/>
      <c r="AF39" s="186"/>
      <c r="AG39" s="206"/>
      <c r="AH39" s="206"/>
      <c r="AI39" s="206"/>
      <c r="AJ39" s="183"/>
      <c r="AK39" s="183"/>
      <c r="AM39" s="188"/>
    </row>
    <row r="40" spans="2:39" s="184" customFormat="1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7"/>
      <c r="P40" s="206"/>
      <c r="Q40" s="206"/>
      <c r="R40" s="206"/>
      <c r="S40" s="206"/>
      <c r="U40" s="188"/>
      <c r="W40" s="206"/>
      <c r="X40" s="206"/>
      <c r="Y40" s="206"/>
      <c r="Z40" s="206"/>
      <c r="AA40" s="206"/>
      <c r="AB40" s="206"/>
      <c r="AC40" s="206"/>
      <c r="AD40" s="206"/>
      <c r="AE40" s="186"/>
      <c r="AF40" s="186"/>
      <c r="AG40" s="206"/>
      <c r="AH40" s="206"/>
      <c r="AI40" s="206"/>
      <c r="AJ40" s="183"/>
      <c r="AK40" s="183"/>
      <c r="AM40" s="188"/>
    </row>
    <row r="41" spans="2:39" s="184" customFormat="1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7"/>
      <c r="P41" s="206"/>
      <c r="Q41" s="206"/>
      <c r="R41" s="206"/>
      <c r="S41" s="206"/>
      <c r="U41" s="188"/>
      <c r="W41" s="206"/>
      <c r="X41" s="206"/>
      <c r="Y41" s="206"/>
      <c r="Z41" s="206"/>
      <c r="AA41" s="206"/>
      <c r="AB41" s="206"/>
      <c r="AC41" s="206"/>
      <c r="AD41" s="206"/>
      <c r="AE41" s="186"/>
      <c r="AF41" s="186"/>
      <c r="AG41" s="206"/>
      <c r="AH41" s="206"/>
      <c r="AI41" s="206"/>
      <c r="AJ41" s="183"/>
      <c r="AK41" s="183"/>
      <c r="AM41" s="188"/>
    </row>
    <row r="42" spans="2:39" s="184" customFormat="1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7"/>
      <c r="P42" s="206"/>
      <c r="Q42" s="206"/>
      <c r="R42" s="206"/>
      <c r="S42" s="206"/>
      <c r="U42" s="188"/>
      <c r="W42" s="206"/>
      <c r="X42" s="206"/>
      <c r="Y42" s="206"/>
      <c r="Z42" s="206"/>
      <c r="AA42" s="206"/>
      <c r="AB42" s="206"/>
      <c r="AC42" s="206"/>
      <c r="AD42" s="206"/>
      <c r="AE42" s="186"/>
      <c r="AF42" s="186"/>
      <c r="AG42" s="206"/>
      <c r="AH42" s="206"/>
      <c r="AI42" s="206"/>
      <c r="AJ42" s="183"/>
      <c r="AK42" s="183"/>
      <c r="AM42" s="188"/>
    </row>
    <row r="43" spans="2:39" s="184" customFormat="1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7"/>
      <c r="P43" s="206"/>
      <c r="Q43" s="206"/>
      <c r="R43" s="206"/>
      <c r="S43" s="206"/>
      <c r="U43" s="188"/>
      <c r="W43" s="206"/>
      <c r="X43" s="206"/>
      <c r="Y43" s="206"/>
      <c r="Z43" s="206"/>
      <c r="AA43" s="206"/>
      <c r="AB43" s="206"/>
      <c r="AC43" s="206"/>
      <c r="AD43" s="206"/>
      <c r="AE43" s="186"/>
      <c r="AF43" s="186"/>
      <c r="AG43" s="206"/>
      <c r="AH43" s="206"/>
      <c r="AI43" s="206"/>
      <c r="AJ43" s="183"/>
      <c r="AK43" s="183"/>
      <c r="AM43" s="188"/>
    </row>
    <row r="44" spans="2:39" s="184" customFormat="1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7"/>
      <c r="P44" s="206"/>
      <c r="Q44" s="206"/>
      <c r="R44" s="206"/>
      <c r="S44" s="206"/>
      <c r="U44" s="188"/>
      <c r="W44" s="206"/>
      <c r="X44" s="206"/>
      <c r="Y44" s="206"/>
      <c r="Z44" s="206"/>
      <c r="AA44" s="206"/>
      <c r="AB44" s="206"/>
      <c r="AC44" s="206"/>
      <c r="AD44" s="206"/>
      <c r="AE44" s="186"/>
      <c r="AF44" s="186"/>
      <c r="AG44" s="206"/>
      <c r="AH44" s="206"/>
      <c r="AI44" s="206"/>
      <c r="AJ44" s="183"/>
      <c r="AK44" s="183"/>
      <c r="AM44" s="188"/>
    </row>
    <row r="45" spans="2:39" s="184" customFormat="1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7"/>
      <c r="P45" s="206"/>
      <c r="Q45" s="206"/>
      <c r="R45" s="206"/>
      <c r="S45" s="206"/>
      <c r="U45" s="188"/>
      <c r="W45" s="206"/>
      <c r="X45" s="206"/>
      <c r="Y45" s="206"/>
      <c r="Z45" s="206"/>
      <c r="AA45" s="206"/>
      <c r="AB45" s="206"/>
      <c r="AC45" s="206"/>
      <c r="AD45" s="206"/>
      <c r="AE45" s="186"/>
      <c r="AF45" s="186"/>
      <c r="AG45" s="206"/>
      <c r="AH45" s="206"/>
      <c r="AI45" s="206"/>
      <c r="AJ45" s="183"/>
      <c r="AK45" s="183"/>
      <c r="AM45" s="188"/>
    </row>
    <row r="46" spans="2:39" s="184" customFormat="1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7"/>
      <c r="P46" s="206"/>
      <c r="Q46" s="206"/>
      <c r="R46" s="206"/>
      <c r="S46" s="206"/>
      <c r="U46" s="188"/>
      <c r="W46" s="206"/>
      <c r="X46" s="206"/>
      <c r="Y46" s="206"/>
      <c r="Z46" s="206"/>
      <c r="AA46" s="206"/>
      <c r="AB46" s="206"/>
      <c r="AC46" s="206"/>
      <c r="AD46" s="206"/>
      <c r="AE46" s="186"/>
      <c r="AF46" s="186"/>
      <c r="AG46" s="206"/>
      <c r="AH46" s="206"/>
      <c r="AI46" s="206"/>
      <c r="AJ46" s="183"/>
      <c r="AK46" s="183"/>
      <c r="AM46" s="188"/>
    </row>
    <row r="47" spans="2:39" s="184" customFormat="1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7"/>
      <c r="P47" s="206"/>
      <c r="Q47" s="206"/>
      <c r="R47" s="206"/>
      <c r="S47" s="206"/>
      <c r="U47" s="188"/>
      <c r="W47" s="206"/>
      <c r="X47" s="206"/>
      <c r="Y47" s="206"/>
      <c r="Z47" s="206"/>
      <c r="AA47" s="206"/>
      <c r="AB47" s="206"/>
      <c r="AC47" s="206"/>
      <c r="AD47" s="206"/>
      <c r="AE47" s="186"/>
      <c r="AF47" s="186"/>
      <c r="AG47" s="206"/>
      <c r="AH47" s="206"/>
      <c r="AI47" s="206"/>
      <c r="AJ47" s="183"/>
      <c r="AK47" s="183"/>
      <c r="AM47" s="188"/>
    </row>
    <row r="48" spans="2:39" s="184" customFormat="1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7"/>
      <c r="P48" s="206"/>
      <c r="Q48" s="206"/>
      <c r="R48" s="206"/>
      <c r="S48" s="206"/>
      <c r="U48" s="188"/>
      <c r="W48" s="206"/>
      <c r="X48" s="206"/>
      <c r="Y48" s="206"/>
      <c r="Z48" s="206"/>
      <c r="AA48" s="206"/>
      <c r="AB48" s="206"/>
      <c r="AC48" s="206"/>
      <c r="AD48" s="206"/>
      <c r="AE48" s="186"/>
      <c r="AF48" s="186"/>
      <c r="AG48" s="206"/>
      <c r="AH48" s="206"/>
      <c r="AI48" s="206"/>
      <c r="AJ48" s="183"/>
      <c r="AK48" s="183"/>
      <c r="AM48" s="188"/>
    </row>
    <row r="49" spans="2:39" s="184" customFormat="1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7"/>
      <c r="P49" s="206"/>
      <c r="Q49" s="206"/>
      <c r="R49" s="206"/>
      <c r="S49" s="206"/>
      <c r="U49" s="188"/>
      <c r="W49" s="206"/>
      <c r="X49" s="206"/>
      <c r="Y49" s="206"/>
      <c r="Z49" s="206"/>
      <c r="AA49" s="206"/>
      <c r="AB49" s="206"/>
      <c r="AC49" s="206"/>
      <c r="AD49" s="206"/>
      <c r="AE49" s="186"/>
      <c r="AF49" s="186"/>
      <c r="AG49" s="206"/>
      <c r="AH49" s="206"/>
      <c r="AI49" s="206"/>
      <c r="AJ49" s="183"/>
      <c r="AK49" s="183"/>
      <c r="AM49" s="188"/>
    </row>
    <row r="50" spans="2:39" s="184" customFormat="1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7"/>
      <c r="P50" s="206"/>
      <c r="Q50" s="206"/>
      <c r="R50" s="206"/>
      <c r="S50" s="206"/>
      <c r="U50" s="188"/>
      <c r="W50" s="206"/>
      <c r="X50" s="206"/>
      <c r="Y50" s="206"/>
      <c r="Z50" s="206"/>
      <c r="AA50" s="206"/>
      <c r="AB50" s="206"/>
      <c r="AC50" s="206"/>
      <c r="AD50" s="206"/>
      <c r="AE50" s="186"/>
      <c r="AF50" s="186"/>
      <c r="AG50" s="206"/>
      <c r="AH50" s="206"/>
      <c r="AI50" s="206"/>
      <c r="AJ50" s="183"/>
      <c r="AK50" s="183"/>
      <c r="AM50" s="188"/>
    </row>
    <row r="51" spans="2:39" s="184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7"/>
      <c r="P51" s="206"/>
      <c r="Q51" s="206"/>
      <c r="R51" s="206"/>
      <c r="S51" s="206"/>
      <c r="U51" s="188"/>
      <c r="W51" s="206"/>
      <c r="X51" s="206"/>
      <c r="Y51" s="206"/>
      <c r="Z51" s="206"/>
      <c r="AA51" s="206"/>
      <c r="AB51" s="206"/>
      <c r="AC51" s="206"/>
      <c r="AD51" s="206"/>
      <c r="AE51" s="186"/>
      <c r="AF51" s="186"/>
      <c r="AG51" s="206"/>
      <c r="AH51" s="206"/>
      <c r="AI51" s="206"/>
      <c r="AJ51" s="183"/>
      <c r="AK51" s="183"/>
      <c r="AM51" s="188"/>
    </row>
    <row r="52" spans="2:39" s="184" customFormat="1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7"/>
      <c r="P52" s="206"/>
      <c r="Q52" s="206"/>
      <c r="R52" s="206"/>
      <c r="S52" s="206"/>
      <c r="U52" s="188"/>
      <c r="W52" s="206"/>
      <c r="X52" s="206"/>
      <c r="Y52" s="206"/>
      <c r="Z52" s="206"/>
      <c r="AA52" s="206"/>
      <c r="AB52" s="206"/>
      <c r="AC52" s="206"/>
      <c r="AD52" s="206"/>
      <c r="AE52" s="186"/>
      <c r="AF52" s="186"/>
      <c r="AG52" s="206"/>
      <c r="AH52" s="206"/>
      <c r="AI52" s="206"/>
      <c r="AJ52" s="183"/>
      <c r="AK52" s="183"/>
      <c r="AM52" s="188"/>
    </row>
    <row r="53" spans="2:39" s="184" customFormat="1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7"/>
      <c r="P53" s="206"/>
      <c r="Q53" s="206"/>
      <c r="R53" s="206"/>
      <c r="S53" s="206"/>
      <c r="U53" s="188"/>
      <c r="W53" s="206"/>
      <c r="X53" s="206"/>
      <c r="Y53" s="206"/>
      <c r="Z53" s="206"/>
      <c r="AA53" s="206"/>
      <c r="AB53" s="206"/>
      <c r="AC53" s="206"/>
      <c r="AD53" s="206"/>
      <c r="AE53" s="186"/>
      <c r="AF53" s="186"/>
      <c r="AG53" s="206"/>
      <c r="AH53" s="206"/>
      <c r="AI53" s="206"/>
      <c r="AJ53" s="183"/>
      <c r="AK53" s="183"/>
      <c r="AM53" s="188"/>
    </row>
    <row r="54" spans="2:39" s="184" customFormat="1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7"/>
      <c r="P54" s="206"/>
      <c r="Q54" s="206"/>
      <c r="R54" s="206"/>
      <c r="S54" s="206"/>
      <c r="U54" s="188"/>
      <c r="W54" s="206"/>
      <c r="X54" s="206"/>
      <c r="Y54" s="206"/>
      <c r="Z54" s="206"/>
      <c r="AA54" s="206"/>
      <c r="AB54" s="206"/>
      <c r="AC54" s="206"/>
      <c r="AD54" s="206"/>
      <c r="AE54" s="186"/>
      <c r="AF54" s="186"/>
      <c r="AG54" s="206"/>
      <c r="AH54" s="206"/>
      <c r="AI54" s="206"/>
      <c r="AJ54" s="183"/>
      <c r="AK54" s="183"/>
      <c r="AM54" s="188"/>
    </row>
    <row r="55" spans="2:39" s="184" customFormat="1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7"/>
      <c r="P55" s="206"/>
      <c r="Q55" s="206"/>
      <c r="R55" s="206"/>
      <c r="S55" s="206"/>
      <c r="U55" s="188"/>
      <c r="W55" s="206"/>
      <c r="X55" s="206"/>
      <c r="Y55" s="206"/>
      <c r="Z55" s="206"/>
      <c r="AA55" s="206"/>
      <c r="AB55" s="206"/>
      <c r="AC55" s="206"/>
      <c r="AD55" s="206"/>
      <c r="AE55" s="186"/>
      <c r="AF55" s="186"/>
      <c r="AG55" s="206"/>
      <c r="AH55" s="206"/>
      <c r="AI55" s="206"/>
      <c r="AJ55" s="183"/>
      <c r="AK55" s="183"/>
      <c r="AM55" s="188"/>
    </row>
    <row r="56" spans="2:39" s="184" customFormat="1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7"/>
      <c r="P56" s="206"/>
      <c r="Q56" s="206"/>
      <c r="R56" s="206"/>
      <c r="S56" s="206"/>
      <c r="U56" s="188"/>
      <c r="W56" s="206"/>
      <c r="X56" s="206"/>
      <c r="Y56" s="206"/>
      <c r="Z56" s="206"/>
      <c r="AA56" s="206"/>
      <c r="AB56" s="206"/>
      <c r="AC56" s="206"/>
      <c r="AD56" s="206"/>
      <c r="AE56" s="186"/>
      <c r="AF56" s="186"/>
      <c r="AG56" s="206"/>
      <c r="AH56" s="206"/>
      <c r="AI56" s="206"/>
      <c r="AJ56" s="183"/>
      <c r="AK56" s="183"/>
      <c r="AM56" s="188"/>
    </row>
    <row r="57" spans="2:39" s="184" customFormat="1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7"/>
      <c r="P57" s="206"/>
      <c r="Q57" s="206"/>
      <c r="R57" s="206"/>
      <c r="S57" s="206"/>
      <c r="U57" s="188"/>
      <c r="W57" s="206"/>
      <c r="X57" s="206"/>
      <c r="Y57" s="206"/>
      <c r="Z57" s="206"/>
      <c r="AA57" s="206"/>
      <c r="AB57" s="206"/>
      <c r="AC57" s="206"/>
      <c r="AD57" s="206"/>
      <c r="AE57" s="186"/>
      <c r="AF57" s="186"/>
      <c r="AG57" s="206"/>
      <c r="AH57" s="206"/>
      <c r="AI57" s="206"/>
      <c r="AJ57" s="183"/>
      <c r="AK57" s="183"/>
      <c r="AM57" s="188"/>
    </row>
    <row r="58" spans="2:39" s="184" customFormat="1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7"/>
      <c r="P58" s="206"/>
      <c r="Q58" s="206"/>
      <c r="R58" s="206"/>
      <c r="S58" s="206"/>
      <c r="U58" s="188"/>
      <c r="W58" s="206"/>
      <c r="X58" s="206"/>
      <c r="Y58" s="206"/>
      <c r="Z58" s="206"/>
      <c r="AA58" s="206"/>
      <c r="AB58" s="206"/>
      <c r="AC58" s="206"/>
      <c r="AD58" s="206"/>
      <c r="AE58" s="186"/>
      <c r="AF58" s="186"/>
      <c r="AG58" s="206"/>
      <c r="AH58" s="206"/>
      <c r="AI58" s="206"/>
      <c r="AJ58" s="183"/>
      <c r="AK58" s="183"/>
      <c r="AM58" s="188"/>
    </row>
    <row r="59" spans="2:39" s="184" customFormat="1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7"/>
      <c r="P59" s="206"/>
      <c r="Q59" s="206"/>
      <c r="R59" s="206"/>
      <c r="S59" s="206"/>
      <c r="U59" s="188"/>
      <c r="W59" s="206"/>
      <c r="X59" s="206"/>
      <c r="Y59" s="206"/>
      <c r="Z59" s="206"/>
      <c r="AA59" s="206"/>
      <c r="AB59" s="206"/>
      <c r="AC59" s="206"/>
      <c r="AD59" s="206"/>
      <c r="AE59" s="186"/>
      <c r="AF59" s="186"/>
      <c r="AG59" s="206"/>
      <c r="AH59" s="206"/>
      <c r="AI59" s="206"/>
      <c r="AJ59" s="183"/>
      <c r="AK59" s="183"/>
      <c r="AM59" s="188"/>
    </row>
    <row r="60" spans="2:39" s="184" customFormat="1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7"/>
      <c r="P60" s="206"/>
      <c r="Q60" s="206"/>
      <c r="R60" s="206"/>
      <c r="S60" s="206"/>
      <c r="U60" s="188"/>
      <c r="W60" s="206"/>
      <c r="X60" s="206"/>
      <c r="Y60" s="206"/>
      <c r="Z60" s="206"/>
      <c r="AA60" s="206"/>
      <c r="AB60" s="206"/>
      <c r="AC60" s="206"/>
      <c r="AD60" s="206"/>
      <c r="AE60" s="186"/>
      <c r="AF60" s="186"/>
      <c r="AG60" s="206"/>
      <c r="AH60" s="206"/>
      <c r="AI60" s="206"/>
      <c r="AJ60" s="183"/>
      <c r="AK60" s="183"/>
      <c r="AM60" s="188"/>
    </row>
    <row r="61" spans="2:39" s="184" customFormat="1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7"/>
      <c r="P61" s="206"/>
      <c r="Q61" s="206"/>
      <c r="R61" s="206"/>
      <c r="S61" s="206"/>
      <c r="U61" s="188"/>
      <c r="W61" s="206"/>
      <c r="X61" s="206"/>
      <c r="Y61" s="206"/>
      <c r="Z61" s="206"/>
      <c r="AA61" s="206"/>
      <c r="AB61" s="206"/>
      <c r="AC61" s="206"/>
      <c r="AD61" s="206"/>
      <c r="AE61" s="186"/>
      <c r="AF61" s="186"/>
      <c r="AG61" s="206"/>
      <c r="AH61" s="206"/>
      <c r="AI61" s="206"/>
      <c r="AJ61" s="183"/>
      <c r="AK61" s="183"/>
      <c r="AM61" s="188"/>
    </row>
    <row r="62" spans="2:39" s="184" customFormat="1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7"/>
      <c r="P62" s="206"/>
      <c r="Q62" s="206"/>
      <c r="R62" s="206"/>
      <c r="S62" s="206"/>
      <c r="U62" s="188"/>
      <c r="W62" s="206"/>
      <c r="X62" s="206"/>
      <c r="Y62" s="206"/>
      <c r="Z62" s="206"/>
      <c r="AA62" s="206"/>
      <c r="AB62" s="206"/>
      <c r="AC62" s="206"/>
      <c r="AD62" s="206"/>
      <c r="AE62" s="186"/>
      <c r="AF62" s="186"/>
      <c r="AG62" s="206"/>
      <c r="AH62" s="206"/>
      <c r="AI62" s="206"/>
      <c r="AJ62" s="183"/>
      <c r="AK62" s="183"/>
      <c r="AM62" s="188"/>
    </row>
    <row r="63" spans="2:39" s="184" customFormat="1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7"/>
      <c r="P63" s="206"/>
      <c r="Q63" s="206"/>
      <c r="R63" s="206"/>
      <c r="S63" s="206"/>
      <c r="U63" s="188"/>
      <c r="W63" s="206"/>
      <c r="X63" s="206"/>
      <c r="Y63" s="206"/>
      <c r="Z63" s="206"/>
      <c r="AA63" s="206"/>
      <c r="AB63" s="206"/>
      <c r="AC63" s="206"/>
      <c r="AD63" s="206"/>
      <c r="AE63" s="186"/>
      <c r="AF63" s="186"/>
      <c r="AG63" s="206"/>
      <c r="AH63" s="206"/>
      <c r="AI63" s="206"/>
      <c r="AJ63" s="183"/>
      <c r="AK63" s="183"/>
      <c r="AM63" s="188"/>
    </row>
    <row r="64" spans="2:39" s="184" customFormat="1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7"/>
      <c r="P64" s="206"/>
      <c r="Q64" s="206"/>
      <c r="R64" s="206"/>
      <c r="S64" s="206"/>
      <c r="U64" s="188"/>
      <c r="W64" s="206"/>
      <c r="X64" s="206"/>
      <c r="Y64" s="206"/>
      <c r="Z64" s="206"/>
      <c r="AA64" s="206"/>
      <c r="AB64" s="206"/>
      <c r="AC64" s="206"/>
      <c r="AD64" s="206"/>
      <c r="AE64" s="186"/>
      <c r="AF64" s="186"/>
      <c r="AG64" s="206"/>
      <c r="AH64" s="206"/>
      <c r="AI64" s="206"/>
      <c r="AJ64" s="183"/>
      <c r="AK64" s="183"/>
      <c r="AM64" s="188"/>
    </row>
    <row r="65" spans="2:39" s="184" customFormat="1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7"/>
      <c r="P65" s="206"/>
      <c r="Q65" s="206"/>
      <c r="R65" s="206"/>
      <c r="S65" s="206"/>
      <c r="U65" s="188"/>
      <c r="W65" s="206"/>
      <c r="X65" s="206"/>
      <c r="Y65" s="206"/>
      <c r="Z65" s="206"/>
      <c r="AA65" s="206"/>
      <c r="AB65" s="206"/>
      <c r="AC65" s="206"/>
      <c r="AD65" s="206"/>
      <c r="AE65" s="186"/>
      <c r="AF65" s="186"/>
      <c r="AG65" s="206"/>
      <c r="AH65" s="206"/>
      <c r="AI65" s="206"/>
      <c r="AJ65" s="183"/>
      <c r="AK65" s="183"/>
      <c r="AM65" s="188"/>
    </row>
    <row r="66" spans="2:39" s="184" customFormat="1" ht="15.7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P66" s="188"/>
      <c r="Q66" s="188"/>
      <c r="R66" s="188"/>
      <c r="S66" s="188"/>
      <c r="U66" s="188"/>
      <c r="W66" s="206"/>
      <c r="X66" s="206"/>
      <c r="Y66" s="206"/>
      <c r="Z66" s="206"/>
      <c r="AA66" s="206"/>
      <c r="AB66" s="206"/>
      <c r="AC66" s="206"/>
      <c r="AD66" s="206"/>
      <c r="AE66" s="186"/>
      <c r="AF66" s="186"/>
      <c r="AG66" s="206"/>
      <c r="AH66" s="206"/>
      <c r="AI66" s="206"/>
      <c r="AJ66" s="183"/>
      <c r="AK66" s="183"/>
      <c r="AM66" s="188"/>
    </row>
    <row r="67" spans="2:39" s="184" customFormat="1" ht="15.75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P67" s="188"/>
      <c r="Q67" s="188"/>
      <c r="R67" s="188"/>
      <c r="S67" s="188"/>
      <c r="U67" s="188"/>
      <c r="W67" s="206"/>
      <c r="X67" s="206"/>
      <c r="Y67" s="206"/>
      <c r="Z67" s="206"/>
      <c r="AA67" s="206"/>
      <c r="AB67" s="206"/>
      <c r="AC67" s="206"/>
      <c r="AD67" s="206"/>
      <c r="AE67" s="186"/>
      <c r="AF67" s="186"/>
      <c r="AG67" s="206"/>
      <c r="AH67" s="206"/>
      <c r="AI67" s="206"/>
      <c r="AJ67" s="183"/>
      <c r="AK67" s="183"/>
      <c r="AM67" s="188"/>
    </row>
    <row r="68" spans="2:39" s="184" customFormat="1" ht="15.75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P68" s="188"/>
      <c r="Q68" s="188"/>
      <c r="R68" s="188"/>
      <c r="S68" s="188"/>
      <c r="U68" s="188"/>
      <c r="W68" s="206"/>
      <c r="X68" s="206"/>
      <c r="Y68" s="206"/>
      <c r="Z68" s="206"/>
      <c r="AA68" s="206"/>
      <c r="AB68" s="206"/>
      <c r="AC68" s="206"/>
      <c r="AD68" s="206"/>
      <c r="AE68" s="186"/>
      <c r="AF68" s="186"/>
      <c r="AG68" s="206"/>
      <c r="AH68" s="206"/>
      <c r="AI68" s="206"/>
      <c r="AJ68" s="183"/>
      <c r="AK68" s="183"/>
      <c r="AM68" s="188"/>
    </row>
    <row r="69" spans="2:39" s="184" customFormat="1" ht="15.75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P69" s="188"/>
      <c r="Q69" s="188"/>
      <c r="R69" s="188"/>
      <c r="S69" s="188"/>
      <c r="U69" s="188"/>
      <c r="W69" s="206"/>
      <c r="X69" s="206"/>
      <c r="Y69" s="206"/>
      <c r="Z69" s="206"/>
      <c r="AA69" s="206"/>
      <c r="AB69" s="206"/>
      <c r="AC69" s="206"/>
      <c r="AD69" s="206"/>
      <c r="AE69" s="186"/>
      <c r="AF69" s="186"/>
      <c r="AG69" s="206"/>
      <c r="AH69" s="206"/>
      <c r="AI69" s="206"/>
      <c r="AJ69" s="183"/>
      <c r="AK69" s="183"/>
      <c r="AM69" s="188"/>
    </row>
    <row r="70" spans="2:39" s="184" customFormat="1" ht="15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P70" s="188"/>
      <c r="Q70" s="188"/>
      <c r="R70" s="188"/>
      <c r="S70" s="188"/>
      <c r="U70" s="188"/>
      <c r="W70" s="206"/>
      <c r="X70" s="206"/>
      <c r="Y70" s="206"/>
      <c r="Z70" s="206"/>
      <c r="AA70" s="206"/>
      <c r="AB70" s="206"/>
      <c r="AC70" s="206"/>
      <c r="AD70" s="206"/>
      <c r="AE70" s="186"/>
      <c r="AF70" s="186"/>
      <c r="AG70" s="206"/>
      <c r="AH70" s="206"/>
      <c r="AI70" s="206"/>
      <c r="AJ70" s="183"/>
      <c r="AK70" s="183"/>
      <c r="AM70" s="188"/>
    </row>
  </sheetData>
  <sheetProtection/>
  <mergeCells count="49">
    <mergeCell ref="AB7:AL7"/>
    <mergeCell ref="Z34:AC34"/>
    <mergeCell ref="A34:E34"/>
    <mergeCell ref="A6:A11"/>
    <mergeCell ref="B8:B9"/>
    <mergeCell ref="V6:V11"/>
    <mergeCell ref="U6:U11"/>
    <mergeCell ref="M6:T6"/>
    <mergeCell ref="M7:T7"/>
    <mergeCell ref="W6:AA6"/>
    <mergeCell ref="AJ10:AJ11"/>
    <mergeCell ref="V3:AE3"/>
    <mergeCell ref="F8:J8"/>
    <mergeCell ref="AM6:AM11"/>
    <mergeCell ref="AG8:AK8"/>
    <mergeCell ref="Z10:Z11"/>
    <mergeCell ref="AA10:AA11"/>
    <mergeCell ref="AE10:AE11"/>
    <mergeCell ref="AB6:AL6"/>
    <mergeCell ref="W7:AA7"/>
    <mergeCell ref="W8:AA8"/>
    <mergeCell ref="M8:M9"/>
    <mergeCell ref="P8:T8"/>
    <mergeCell ref="T10:T11"/>
    <mergeCell ref="B7:L7"/>
    <mergeCell ref="D10:D11"/>
    <mergeCell ref="F10:F11"/>
    <mergeCell ref="G10:G11"/>
    <mergeCell ref="L10:L11"/>
    <mergeCell ref="B10:B11"/>
    <mergeCell ref="AL8:AL9"/>
    <mergeCell ref="K8:K9"/>
    <mergeCell ref="M10:M11"/>
    <mergeCell ref="N10:N11"/>
    <mergeCell ref="O10:O11"/>
    <mergeCell ref="K10:K11"/>
    <mergeCell ref="AK10:AK11"/>
    <mergeCell ref="AL10:AL11"/>
    <mergeCell ref="AB8:AF8"/>
    <mergeCell ref="AF10:AF11"/>
    <mergeCell ref="C10:C11"/>
    <mergeCell ref="E10:E11"/>
    <mergeCell ref="S10:S11"/>
    <mergeCell ref="M3:U3"/>
    <mergeCell ref="A3:L3"/>
    <mergeCell ref="L8:L9"/>
    <mergeCell ref="H10:H11"/>
    <mergeCell ref="I10:I11"/>
    <mergeCell ref="J10:J11"/>
  </mergeCells>
  <printOptions horizontalCentered="1"/>
  <pageMargins left="0.86" right="0.82" top="0.5905511811023623" bottom="0.46" header="0" footer="0"/>
  <pageSetup horizontalDpi="600" verticalDpi="600" orientation="portrait" pageOrder="overThenDown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showZeros="0" zoomScale="98" zoomScaleNormal="98" zoomScalePageLayoutView="0" workbookViewId="0" topLeftCell="A1">
      <selection activeCell="K18" sqref="K18"/>
    </sheetView>
  </sheetViews>
  <sheetFormatPr defaultColWidth="7.99609375" defaultRowHeight="13.5"/>
  <cols>
    <col min="1" max="1" width="9.77734375" style="184" customWidth="1"/>
    <col min="2" max="5" width="9.77734375" style="181" customWidth="1"/>
    <col min="6" max="6" width="9.77734375" style="386" customWidth="1"/>
    <col min="7" max="9" width="9.77734375" style="181" customWidth="1"/>
    <col min="10" max="10" width="9.77734375" style="184" customWidth="1"/>
    <col min="11" max="16384" width="7.99609375" style="188" customWidth="1"/>
  </cols>
  <sheetData>
    <row r="1" spans="1:10" s="1000" customFormat="1" ht="12" customHeight="1">
      <c r="A1" s="992" t="s">
        <v>1084</v>
      </c>
      <c r="B1" s="998"/>
      <c r="C1" s="998"/>
      <c r="D1" s="998"/>
      <c r="E1" s="998"/>
      <c r="F1" s="1037"/>
      <c r="G1" s="998"/>
      <c r="H1" s="998"/>
      <c r="I1" s="998"/>
      <c r="J1" s="999" t="s">
        <v>54</v>
      </c>
    </row>
    <row r="2" spans="1:10" s="32" customFormat="1" ht="12" customHeight="1">
      <c r="A2" s="172"/>
      <c r="B2" s="173"/>
      <c r="C2" s="173"/>
      <c r="D2" s="173"/>
      <c r="E2" s="173"/>
      <c r="F2" s="208"/>
      <c r="G2" s="173"/>
      <c r="H2" s="173"/>
      <c r="I2" s="173"/>
      <c r="J2" s="172"/>
    </row>
    <row r="3" spans="1:10" s="2" customFormat="1" ht="23.25" customHeight="1">
      <c r="A3" s="1661" t="s">
        <v>1696</v>
      </c>
      <c r="B3" s="1661"/>
      <c r="C3" s="1661"/>
      <c r="D3" s="1661"/>
      <c r="E3" s="1661"/>
      <c r="F3" s="1661"/>
      <c r="G3" s="1661"/>
      <c r="H3" s="1661"/>
      <c r="I3" s="1661"/>
      <c r="J3" s="1661"/>
    </row>
    <row r="4" spans="1:10" s="179" customFormat="1" ht="12" customHeight="1">
      <c r="A4" s="177"/>
      <c r="E4" s="176"/>
      <c r="F4" s="213"/>
      <c r="G4" s="176"/>
      <c r="H4" s="176"/>
      <c r="I4" s="176"/>
      <c r="J4" s="177"/>
    </row>
    <row r="5" spans="1:10" s="868" customFormat="1" ht="12" customHeight="1" thickBot="1">
      <c r="A5" s="868" t="s">
        <v>1153</v>
      </c>
      <c r="B5" s="869"/>
      <c r="C5" s="869"/>
      <c r="D5" s="869"/>
      <c r="E5" s="869"/>
      <c r="F5" s="882"/>
      <c r="G5" s="869"/>
      <c r="H5" s="869"/>
      <c r="I5" s="869"/>
      <c r="J5" s="870" t="s">
        <v>138</v>
      </c>
    </row>
    <row r="6" spans="1:10" s="32" customFormat="1" ht="3" customHeight="1">
      <c r="A6" s="378"/>
      <c r="B6" s="379"/>
      <c r="C6" s="380"/>
      <c r="D6" s="379"/>
      <c r="E6" s="381"/>
      <c r="F6" s="378"/>
      <c r="G6" s="380"/>
      <c r="H6" s="380"/>
      <c r="I6" s="381"/>
      <c r="J6" s="382"/>
    </row>
    <row r="7" spans="1:10" s="1265" customFormat="1" ht="22.5" customHeight="1">
      <c r="A7" s="1747" t="s">
        <v>1701</v>
      </c>
      <c r="B7" s="1746" t="s">
        <v>1702</v>
      </c>
      <c r="C7" s="1747"/>
      <c r="D7" s="1752" t="s">
        <v>383</v>
      </c>
      <c r="E7" s="1747"/>
      <c r="F7" s="1746" t="s">
        <v>1697</v>
      </c>
      <c r="G7" s="1747"/>
      <c r="H7" s="1748" t="s">
        <v>1698</v>
      </c>
      <c r="I7" s="1749"/>
      <c r="J7" s="1746" t="s">
        <v>56</v>
      </c>
    </row>
    <row r="8" spans="1:10" s="1265" customFormat="1" ht="22.5" customHeight="1">
      <c r="A8" s="1747"/>
      <c r="B8" s="1572" t="s">
        <v>140</v>
      </c>
      <c r="C8" s="1574"/>
      <c r="D8" s="1572" t="s">
        <v>1704</v>
      </c>
      <c r="E8" s="1574"/>
      <c r="F8" s="1572" t="s">
        <v>141</v>
      </c>
      <c r="G8" s="1574"/>
      <c r="H8" s="1750" t="s">
        <v>153</v>
      </c>
      <c r="I8" s="1751"/>
      <c r="J8" s="1746"/>
    </row>
    <row r="9" spans="1:10" s="1419" customFormat="1" ht="15" customHeight="1">
      <c r="A9" s="1556" t="s">
        <v>1141</v>
      </c>
      <c r="B9" s="1415" t="s">
        <v>1703</v>
      </c>
      <c r="C9" s="1416" t="s">
        <v>1699</v>
      </c>
      <c r="D9" s="1416" t="s">
        <v>1700</v>
      </c>
      <c r="E9" s="1417" t="s">
        <v>1699</v>
      </c>
      <c r="F9" s="1415" t="s">
        <v>1700</v>
      </c>
      <c r="G9" s="1416" t="s">
        <v>1699</v>
      </c>
      <c r="H9" s="1418" t="s">
        <v>1700</v>
      </c>
      <c r="I9" s="1416" t="s">
        <v>1699</v>
      </c>
      <c r="J9" s="1746"/>
    </row>
    <row r="10" spans="1:10" s="1419" customFormat="1" ht="15" customHeight="1">
      <c r="A10" s="1557"/>
      <c r="B10" s="1420" t="s">
        <v>142</v>
      </c>
      <c r="C10" s="1421" t="s">
        <v>143</v>
      </c>
      <c r="D10" s="1420" t="s">
        <v>142</v>
      </c>
      <c r="E10" s="1422" t="s">
        <v>143</v>
      </c>
      <c r="F10" s="1420" t="s">
        <v>142</v>
      </c>
      <c r="G10" s="1421" t="s">
        <v>143</v>
      </c>
      <c r="H10" s="1423" t="s">
        <v>142</v>
      </c>
      <c r="I10" s="1421" t="s">
        <v>143</v>
      </c>
      <c r="J10" s="1572"/>
    </row>
    <row r="11" spans="1:10" s="44" customFormat="1" ht="18.75" customHeight="1">
      <c r="A11" s="1424">
        <v>2016</v>
      </c>
      <c r="B11" s="1425">
        <v>371</v>
      </c>
      <c r="C11" s="702">
        <v>16807</v>
      </c>
      <c r="D11" s="702">
        <v>299</v>
      </c>
      <c r="E11" s="702">
        <v>299</v>
      </c>
      <c r="F11" s="702">
        <v>138</v>
      </c>
      <c r="G11" s="702">
        <v>30207</v>
      </c>
      <c r="H11" s="702">
        <v>3892</v>
      </c>
      <c r="I11" s="702">
        <v>3892</v>
      </c>
      <c r="J11" s="1426">
        <v>2016</v>
      </c>
    </row>
    <row r="12" spans="1:10" s="44" customFormat="1" ht="18.75" customHeight="1">
      <c r="A12" s="1424">
        <v>2017</v>
      </c>
      <c r="B12" s="1425">
        <v>373</v>
      </c>
      <c r="C12" s="702">
        <v>11200</v>
      </c>
      <c r="D12" s="702">
        <v>277</v>
      </c>
      <c r="E12" s="702">
        <v>277</v>
      </c>
      <c r="F12" s="702">
        <v>42957</v>
      </c>
      <c r="G12" s="702">
        <v>42957</v>
      </c>
      <c r="H12" s="702">
        <v>9346</v>
      </c>
      <c r="I12" s="702">
        <v>9346</v>
      </c>
      <c r="J12" s="1426">
        <v>2017</v>
      </c>
    </row>
    <row r="13" spans="1:10" s="44" customFormat="1" ht="18.75" customHeight="1">
      <c r="A13" s="1007">
        <v>2018</v>
      </c>
      <c r="B13" s="702">
        <v>525</v>
      </c>
      <c r="C13" s="702">
        <v>24014</v>
      </c>
      <c r="D13" s="702">
        <v>920</v>
      </c>
      <c r="E13" s="702">
        <v>920</v>
      </c>
      <c r="F13" s="702">
        <v>900</v>
      </c>
      <c r="G13" s="702">
        <v>158314</v>
      </c>
      <c r="H13" s="702">
        <v>127</v>
      </c>
      <c r="I13" s="702">
        <v>13323</v>
      </c>
      <c r="J13" s="1426">
        <v>2018</v>
      </c>
    </row>
    <row r="14" spans="1:10" s="44" customFormat="1" ht="18.75" customHeight="1">
      <c r="A14" s="1007">
        <v>2019</v>
      </c>
      <c r="B14" s="702">
        <v>499</v>
      </c>
      <c r="C14" s="702">
        <v>24366</v>
      </c>
      <c r="D14" s="702">
        <v>767</v>
      </c>
      <c r="E14" s="702">
        <v>767</v>
      </c>
      <c r="F14" s="702">
        <v>791</v>
      </c>
      <c r="G14" s="702">
        <v>7615</v>
      </c>
      <c r="H14" s="702">
        <v>127</v>
      </c>
      <c r="I14" s="702">
        <v>9202</v>
      </c>
      <c r="J14" s="1426">
        <v>2019</v>
      </c>
    </row>
    <row r="15" spans="1:10" s="44" customFormat="1" ht="18.75" customHeight="1">
      <c r="A15" s="534">
        <v>2020</v>
      </c>
      <c r="B15" s="1427">
        <f>SUM(B16:B31)</f>
        <v>32</v>
      </c>
      <c r="C15" s="1427">
        <f aca="true" t="shared" si="0" ref="C15:I15">SUM(C16:C31)</f>
        <v>5623</v>
      </c>
      <c r="D15" s="1427">
        <f t="shared" si="0"/>
        <v>0</v>
      </c>
      <c r="E15" s="1427">
        <f t="shared" si="0"/>
        <v>0</v>
      </c>
      <c r="F15" s="1427">
        <f t="shared" si="0"/>
        <v>4148</v>
      </c>
      <c r="G15" s="1427">
        <f t="shared" si="0"/>
        <v>4500</v>
      </c>
      <c r="H15" s="1427">
        <f t="shared" si="0"/>
        <v>1084</v>
      </c>
      <c r="I15" s="1427">
        <f t="shared" si="0"/>
        <v>1405</v>
      </c>
      <c r="J15" s="1428">
        <v>2020</v>
      </c>
    </row>
    <row r="16" spans="1:10" s="44" customFormat="1" ht="18.75" customHeight="1">
      <c r="A16" s="536" t="s">
        <v>395</v>
      </c>
      <c r="B16" s="702">
        <v>2</v>
      </c>
      <c r="C16" s="702">
        <v>458</v>
      </c>
      <c r="D16" s="702">
        <v>0</v>
      </c>
      <c r="E16" s="702">
        <v>0</v>
      </c>
      <c r="F16" s="702">
        <v>321</v>
      </c>
      <c r="G16" s="702">
        <v>353</v>
      </c>
      <c r="H16" s="702">
        <v>43</v>
      </c>
      <c r="I16" s="702">
        <v>54</v>
      </c>
      <c r="J16" s="538" t="s">
        <v>31</v>
      </c>
    </row>
    <row r="17" spans="1:10" s="44" customFormat="1" ht="18.75" customHeight="1">
      <c r="A17" s="536" t="s">
        <v>396</v>
      </c>
      <c r="B17" s="702">
        <v>2</v>
      </c>
      <c r="C17" s="702">
        <v>354</v>
      </c>
      <c r="D17" s="702">
        <v>0</v>
      </c>
      <c r="E17" s="702">
        <v>0</v>
      </c>
      <c r="F17" s="702">
        <v>240</v>
      </c>
      <c r="G17" s="702">
        <v>250</v>
      </c>
      <c r="H17" s="702">
        <v>28</v>
      </c>
      <c r="I17" s="702">
        <v>34</v>
      </c>
      <c r="J17" s="538" t="s">
        <v>8</v>
      </c>
    </row>
    <row r="18" spans="1:10" s="44" customFormat="1" ht="18.75" customHeight="1">
      <c r="A18" s="536" t="s">
        <v>397</v>
      </c>
      <c r="B18" s="702">
        <v>2</v>
      </c>
      <c r="C18" s="702">
        <v>289</v>
      </c>
      <c r="D18" s="702">
        <v>0</v>
      </c>
      <c r="E18" s="702">
        <v>0</v>
      </c>
      <c r="F18" s="702">
        <v>206</v>
      </c>
      <c r="G18" s="702">
        <v>280</v>
      </c>
      <c r="H18" s="702">
        <v>38</v>
      </c>
      <c r="I18" s="702">
        <v>45</v>
      </c>
      <c r="J18" s="538" t="s">
        <v>9</v>
      </c>
    </row>
    <row r="19" spans="1:10" s="44" customFormat="1" ht="18.75" customHeight="1">
      <c r="A19" s="536" t="s">
        <v>398</v>
      </c>
      <c r="B19" s="702">
        <v>2</v>
      </c>
      <c r="C19" s="702">
        <v>145</v>
      </c>
      <c r="D19" s="702">
        <v>0</v>
      </c>
      <c r="E19" s="702">
        <v>0</v>
      </c>
      <c r="F19" s="702">
        <v>250</v>
      </c>
      <c r="G19" s="702">
        <v>140</v>
      </c>
      <c r="H19" s="702">
        <v>28</v>
      </c>
      <c r="I19" s="702">
        <v>36</v>
      </c>
      <c r="J19" s="538" t="s">
        <v>10</v>
      </c>
    </row>
    <row r="20" spans="1:10" s="44" customFormat="1" ht="18.75" customHeight="1">
      <c r="A20" s="536" t="s">
        <v>399</v>
      </c>
      <c r="B20" s="702">
        <v>2</v>
      </c>
      <c r="C20" s="702">
        <v>180</v>
      </c>
      <c r="D20" s="702">
        <v>0</v>
      </c>
      <c r="E20" s="702">
        <v>0</v>
      </c>
      <c r="F20" s="702">
        <v>250</v>
      </c>
      <c r="G20" s="702">
        <v>178</v>
      </c>
      <c r="H20" s="702">
        <v>31</v>
      </c>
      <c r="I20" s="702">
        <v>43</v>
      </c>
      <c r="J20" s="538" t="s">
        <v>11</v>
      </c>
    </row>
    <row r="21" spans="1:10" s="44" customFormat="1" ht="18.75" customHeight="1">
      <c r="A21" s="536" t="s">
        <v>400</v>
      </c>
      <c r="B21" s="702">
        <v>2</v>
      </c>
      <c r="C21" s="702">
        <v>310</v>
      </c>
      <c r="D21" s="702">
        <v>0</v>
      </c>
      <c r="E21" s="702">
        <v>0</v>
      </c>
      <c r="F21" s="702">
        <v>206</v>
      </c>
      <c r="G21" s="702">
        <v>250</v>
      </c>
      <c r="H21" s="702">
        <v>89</v>
      </c>
      <c r="I21" s="702">
        <v>58</v>
      </c>
      <c r="J21" s="538" t="s">
        <v>12</v>
      </c>
    </row>
    <row r="22" spans="1:10" s="44" customFormat="1" ht="18.75" customHeight="1">
      <c r="A22" s="536" t="s">
        <v>401</v>
      </c>
      <c r="B22" s="702">
        <v>2</v>
      </c>
      <c r="C22" s="702">
        <v>440</v>
      </c>
      <c r="D22" s="702">
        <v>0</v>
      </c>
      <c r="E22" s="702">
        <v>0</v>
      </c>
      <c r="F22" s="702">
        <v>206</v>
      </c>
      <c r="G22" s="702">
        <v>250</v>
      </c>
      <c r="H22" s="702">
        <v>35</v>
      </c>
      <c r="I22" s="702">
        <v>56</v>
      </c>
      <c r="J22" s="538" t="s">
        <v>13</v>
      </c>
    </row>
    <row r="23" spans="1:10" s="44" customFormat="1" ht="18.75" customHeight="1">
      <c r="A23" s="536" t="s">
        <v>402</v>
      </c>
      <c r="B23" s="702">
        <v>2</v>
      </c>
      <c r="C23" s="702">
        <v>310</v>
      </c>
      <c r="D23" s="702">
        <v>0</v>
      </c>
      <c r="E23" s="702">
        <v>0</v>
      </c>
      <c r="F23" s="702">
        <v>215</v>
      </c>
      <c r="G23" s="702">
        <v>240</v>
      </c>
      <c r="H23" s="702">
        <v>43</v>
      </c>
      <c r="I23" s="702">
        <v>58</v>
      </c>
      <c r="J23" s="538" t="s">
        <v>14</v>
      </c>
    </row>
    <row r="24" spans="1:10" s="44" customFormat="1" ht="18.75" customHeight="1">
      <c r="A24" s="536" t="s">
        <v>403</v>
      </c>
      <c r="B24" s="702">
        <v>2</v>
      </c>
      <c r="C24" s="702">
        <v>250</v>
      </c>
      <c r="D24" s="702">
        <v>0</v>
      </c>
      <c r="E24" s="702">
        <v>0</v>
      </c>
      <c r="F24" s="702">
        <v>240</v>
      </c>
      <c r="G24" s="702">
        <v>250</v>
      </c>
      <c r="H24" s="702">
        <v>62</v>
      </c>
      <c r="I24" s="702">
        <v>65</v>
      </c>
      <c r="J24" s="538" t="s">
        <v>15</v>
      </c>
    </row>
    <row r="25" spans="1:10" s="44" customFormat="1" ht="18.75" customHeight="1">
      <c r="A25" s="536" t="s">
        <v>404</v>
      </c>
      <c r="B25" s="702">
        <v>2</v>
      </c>
      <c r="C25" s="702">
        <v>142</v>
      </c>
      <c r="D25" s="702">
        <v>0</v>
      </c>
      <c r="E25" s="702">
        <v>0</v>
      </c>
      <c r="F25" s="702">
        <v>106</v>
      </c>
      <c r="G25" s="702">
        <v>140</v>
      </c>
      <c r="H25" s="702">
        <v>18</v>
      </c>
      <c r="I25" s="702">
        <v>18</v>
      </c>
      <c r="J25" s="538" t="s">
        <v>16</v>
      </c>
    </row>
    <row r="26" spans="1:10" s="44" customFormat="1" ht="18.75" customHeight="1">
      <c r="A26" s="536" t="s">
        <v>405</v>
      </c>
      <c r="B26" s="702">
        <v>2</v>
      </c>
      <c r="C26" s="702">
        <v>102</v>
      </c>
      <c r="D26" s="702">
        <v>0</v>
      </c>
      <c r="E26" s="702">
        <v>0</v>
      </c>
      <c r="F26" s="702">
        <v>140</v>
      </c>
      <c r="G26" s="702">
        <v>148</v>
      </c>
      <c r="H26" s="702">
        <v>25</v>
      </c>
      <c r="I26" s="702">
        <v>25</v>
      </c>
      <c r="J26" s="538" t="s">
        <v>17</v>
      </c>
    </row>
    <row r="27" spans="1:10" s="44" customFormat="1" ht="18.75" customHeight="1">
      <c r="A27" s="536" t="s">
        <v>406</v>
      </c>
      <c r="B27" s="702">
        <v>2</v>
      </c>
      <c r="C27" s="702">
        <v>636</v>
      </c>
      <c r="D27" s="702">
        <v>0</v>
      </c>
      <c r="E27" s="702">
        <v>0</v>
      </c>
      <c r="F27" s="702">
        <v>350</v>
      </c>
      <c r="G27" s="702">
        <v>358</v>
      </c>
      <c r="H27" s="702">
        <v>238</v>
      </c>
      <c r="I27" s="702">
        <v>356</v>
      </c>
      <c r="J27" s="538" t="s">
        <v>18</v>
      </c>
    </row>
    <row r="28" spans="1:10" s="44" customFormat="1" ht="18.75" customHeight="1">
      <c r="A28" s="536" t="s">
        <v>407</v>
      </c>
      <c r="B28" s="702">
        <v>2</v>
      </c>
      <c r="C28" s="702">
        <v>502</v>
      </c>
      <c r="D28" s="702">
        <v>0</v>
      </c>
      <c r="E28" s="702">
        <v>0</v>
      </c>
      <c r="F28" s="702">
        <v>312</v>
      </c>
      <c r="G28" s="702">
        <v>358</v>
      </c>
      <c r="H28" s="702">
        <v>78</v>
      </c>
      <c r="I28" s="702">
        <v>103</v>
      </c>
      <c r="J28" s="538" t="s">
        <v>74</v>
      </c>
    </row>
    <row r="29" spans="1:10" s="44" customFormat="1" ht="18.75" customHeight="1">
      <c r="A29" s="536" t="s">
        <v>408</v>
      </c>
      <c r="B29" s="702">
        <v>2</v>
      </c>
      <c r="C29" s="702">
        <v>641</v>
      </c>
      <c r="D29" s="702">
        <v>0</v>
      </c>
      <c r="E29" s="702">
        <v>0</v>
      </c>
      <c r="F29" s="702">
        <v>206</v>
      </c>
      <c r="G29" s="702">
        <v>481</v>
      </c>
      <c r="H29" s="702">
        <v>210</v>
      </c>
      <c r="I29" s="702">
        <v>258</v>
      </c>
      <c r="J29" s="538" t="s">
        <v>75</v>
      </c>
    </row>
    <row r="30" spans="1:10" s="44" customFormat="1" ht="18.75" customHeight="1">
      <c r="A30" s="536" t="s">
        <v>409</v>
      </c>
      <c r="B30" s="702">
        <v>2</v>
      </c>
      <c r="C30" s="702">
        <v>444</v>
      </c>
      <c r="D30" s="702">
        <v>0</v>
      </c>
      <c r="E30" s="702">
        <v>0</v>
      </c>
      <c r="F30" s="702">
        <v>542</v>
      </c>
      <c r="G30" s="702">
        <v>424</v>
      </c>
      <c r="H30" s="702">
        <v>78</v>
      </c>
      <c r="I30" s="702">
        <v>148</v>
      </c>
      <c r="J30" s="538" t="s">
        <v>76</v>
      </c>
    </row>
    <row r="31" spans="1:10" s="44" customFormat="1" ht="18.75" customHeight="1">
      <c r="A31" s="536" t="s">
        <v>410</v>
      </c>
      <c r="B31" s="1429">
        <v>2</v>
      </c>
      <c r="C31" s="1429">
        <v>420</v>
      </c>
      <c r="D31" s="702">
        <v>0</v>
      </c>
      <c r="E31" s="702">
        <v>0</v>
      </c>
      <c r="F31" s="1429">
        <v>358</v>
      </c>
      <c r="G31" s="1429">
        <v>400</v>
      </c>
      <c r="H31" s="1429">
        <v>40</v>
      </c>
      <c r="I31" s="1429">
        <v>48</v>
      </c>
      <c r="J31" s="538" t="s">
        <v>77</v>
      </c>
    </row>
    <row r="32" spans="1:10" ht="3" customHeight="1" thickBot="1">
      <c r="A32" s="202"/>
      <c r="B32" s="222"/>
      <c r="C32" s="204"/>
      <c r="D32" s="204"/>
      <c r="E32" s="204"/>
      <c r="F32" s="385"/>
      <c r="G32" s="204"/>
      <c r="H32" s="204"/>
      <c r="I32" s="204"/>
      <c r="J32" s="383"/>
    </row>
    <row r="33" spans="1:10" ht="3" customHeight="1">
      <c r="A33" s="188"/>
      <c r="B33" s="183"/>
      <c r="C33" s="183"/>
      <c r="D33" s="183"/>
      <c r="E33" s="183"/>
      <c r="G33" s="183"/>
      <c r="H33" s="183"/>
      <c r="I33" s="183"/>
      <c r="J33" s="188"/>
    </row>
    <row r="34" spans="1:9" s="32" customFormat="1" ht="12" customHeight="1">
      <c r="A34" s="32" t="s">
        <v>1152</v>
      </c>
      <c r="B34" s="857"/>
      <c r="C34" s="857"/>
      <c r="D34" s="857"/>
      <c r="E34" s="857"/>
      <c r="F34" s="194" t="s">
        <v>1705</v>
      </c>
      <c r="G34" s="857"/>
      <c r="H34" s="857"/>
      <c r="I34" s="857"/>
    </row>
    <row r="35" spans="1:10" s="32" customFormat="1" ht="12" customHeight="1">
      <c r="A35" s="172" t="s">
        <v>164</v>
      </c>
      <c r="B35" s="173"/>
      <c r="C35" s="173"/>
      <c r="D35" s="173"/>
      <c r="E35" s="173"/>
      <c r="F35" s="182" t="s">
        <v>6</v>
      </c>
      <c r="G35" s="173"/>
      <c r="I35" s="857"/>
      <c r="J35" s="172"/>
    </row>
  </sheetData>
  <sheetProtection/>
  <mergeCells count="12">
    <mergeCell ref="B8:C8"/>
    <mergeCell ref="D8:E8"/>
    <mergeCell ref="F8:G8"/>
    <mergeCell ref="B7:C7"/>
    <mergeCell ref="A3:J3"/>
    <mergeCell ref="H7:I7"/>
    <mergeCell ref="J7:J10"/>
    <mergeCell ref="H8:I8"/>
    <mergeCell ref="A7:A8"/>
    <mergeCell ref="A9:A10"/>
    <mergeCell ref="D7:E7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showZeros="0" view="pageBreakPreview" zoomScale="89" zoomScaleSheetLayoutView="89" zoomScalePageLayoutView="0" workbookViewId="0" topLeftCell="A1">
      <selection activeCell="B3" sqref="B3"/>
    </sheetView>
  </sheetViews>
  <sheetFormatPr defaultColWidth="7.99609375" defaultRowHeight="13.5"/>
  <cols>
    <col min="1" max="1" width="11.77734375" style="184" customWidth="1"/>
    <col min="2" max="3" width="30.77734375" style="181" customWidth="1"/>
    <col min="4" max="4" width="11.77734375" style="184" customWidth="1"/>
    <col min="5" max="6" width="0.671875" style="188" customWidth="1"/>
    <col min="7" max="16384" width="7.99609375" style="188" customWidth="1"/>
  </cols>
  <sheetData>
    <row r="1" spans="1:4" s="32" customFormat="1" ht="12" customHeight="1">
      <c r="A1" s="172" t="s">
        <v>219</v>
      </c>
      <c r="B1" s="173"/>
      <c r="C1" s="173"/>
      <c r="D1" s="174" t="s">
        <v>68</v>
      </c>
    </row>
    <row r="2" spans="1:4" s="32" customFormat="1" ht="12" customHeight="1">
      <c r="A2" s="172"/>
      <c r="B2" s="173"/>
      <c r="C2" s="173"/>
      <c r="D2" s="172"/>
    </row>
    <row r="3" spans="1:4" s="2" customFormat="1" ht="49.5" customHeight="1">
      <c r="A3" s="12" t="s">
        <v>528</v>
      </c>
      <c r="B3" s="13"/>
      <c r="C3" s="13"/>
      <c r="D3" s="14"/>
    </row>
    <row r="4" spans="1:4" s="179" customFormat="1" ht="12" customHeight="1">
      <c r="A4" s="176"/>
      <c r="B4" s="176"/>
      <c r="C4" s="176"/>
      <c r="D4" s="177"/>
    </row>
    <row r="5" spans="1:4" s="868" customFormat="1" ht="12" customHeight="1" thickBot="1">
      <c r="A5" s="868" t="s">
        <v>766</v>
      </c>
      <c r="B5" s="869"/>
      <c r="C5" s="869"/>
      <c r="D5" s="870" t="s">
        <v>78</v>
      </c>
    </row>
    <row r="6" spans="1:4" s="32" customFormat="1" ht="3" customHeight="1">
      <c r="A6" s="378"/>
      <c r="B6" s="379"/>
      <c r="C6" s="380"/>
      <c r="D6" s="382"/>
    </row>
    <row r="7" spans="1:4" s="43" customFormat="1" ht="23.25" customHeight="1">
      <c r="A7" s="1607" t="s">
        <v>768</v>
      </c>
      <c r="B7" s="901" t="s">
        <v>943</v>
      </c>
      <c r="C7" s="901"/>
      <c r="D7" s="1600" t="s">
        <v>764</v>
      </c>
    </row>
    <row r="8" spans="1:4" s="43" customFormat="1" ht="15" customHeight="1">
      <c r="A8" s="1607"/>
      <c r="B8" s="906" t="s">
        <v>946</v>
      </c>
      <c r="C8" s="905" t="s">
        <v>945</v>
      </c>
      <c r="D8" s="1600"/>
    </row>
    <row r="9" spans="1:4" s="43" customFormat="1" ht="15" customHeight="1">
      <c r="A9" s="1607"/>
      <c r="B9" s="528"/>
      <c r="C9" s="528"/>
      <c r="D9" s="1600"/>
    </row>
    <row r="10" spans="1:4" s="43" customFormat="1" ht="15" customHeight="1">
      <c r="A10" s="1608"/>
      <c r="B10" s="533" t="s">
        <v>947</v>
      </c>
      <c r="C10" s="533" t="s">
        <v>944</v>
      </c>
      <c r="D10" s="1624"/>
    </row>
    <row r="11" spans="1:4" s="43" customFormat="1" ht="24.75" customHeight="1">
      <c r="A11" s="1001">
        <v>2016</v>
      </c>
      <c r="B11" s="1038">
        <v>603</v>
      </c>
      <c r="C11" s="1038">
        <v>540</v>
      </c>
      <c r="D11" s="1039">
        <v>2016</v>
      </c>
    </row>
    <row r="12" spans="1:4" s="43" customFormat="1" ht="24.75" customHeight="1">
      <c r="A12" s="1001">
        <v>2017</v>
      </c>
      <c r="B12" s="1038">
        <v>510</v>
      </c>
      <c r="C12" s="1038">
        <v>549</v>
      </c>
      <c r="D12" s="1039">
        <v>2017</v>
      </c>
    </row>
    <row r="13" spans="1:4" s="43" customFormat="1" ht="24.75" customHeight="1">
      <c r="A13" s="1001">
        <v>2018</v>
      </c>
      <c r="B13" s="1038">
        <v>455</v>
      </c>
      <c r="C13" s="1038">
        <v>271</v>
      </c>
      <c r="D13" s="1039">
        <v>2018</v>
      </c>
    </row>
    <row r="14" spans="1:4" s="43" customFormat="1" ht="24.75" customHeight="1">
      <c r="A14" s="973">
        <v>2019</v>
      </c>
      <c r="B14" s="1038">
        <v>477</v>
      </c>
      <c r="C14" s="1038">
        <v>413</v>
      </c>
      <c r="D14" s="1318">
        <v>2019</v>
      </c>
    </row>
    <row r="15" spans="1:4" s="904" customFormat="1" ht="24.75" customHeight="1">
      <c r="A15" s="625">
        <v>2020</v>
      </c>
      <c r="B15" s="902">
        <f>SUM(B16:B31)</f>
        <v>505</v>
      </c>
      <c r="C15" s="902">
        <f>SUM(C16:C31)</f>
        <v>515</v>
      </c>
      <c r="D15" s="903">
        <v>2020</v>
      </c>
    </row>
    <row r="16" spans="1:4" s="604" customFormat="1" ht="24.75" customHeight="1">
      <c r="A16" s="856" t="s">
        <v>395</v>
      </c>
      <c r="B16" s="1305">
        <v>14</v>
      </c>
      <c r="C16" s="1312">
        <v>18</v>
      </c>
      <c r="D16" s="538" t="s">
        <v>31</v>
      </c>
    </row>
    <row r="17" spans="1:4" s="604" customFormat="1" ht="24.75" customHeight="1">
      <c r="A17" s="856" t="s">
        <v>396</v>
      </c>
      <c r="B17" s="1304">
        <v>3</v>
      </c>
      <c r="C17" s="1312">
        <v>3</v>
      </c>
      <c r="D17" s="628" t="s">
        <v>8</v>
      </c>
    </row>
    <row r="18" spans="1:4" s="604" customFormat="1" ht="24.75" customHeight="1">
      <c r="A18" s="856" t="s">
        <v>397</v>
      </c>
      <c r="B18" s="1305">
        <v>13</v>
      </c>
      <c r="C18" s="1312">
        <v>11</v>
      </c>
      <c r="D18" s="628" t="s">
        <v>9</v>
      </c>
    </row>
    <row r="19" spans="1:4" s="604" customFormat="1" ht="24.75" customHeight="1">
      <c r="A19" s="856" t="s">
        <v>398</v>
      </c>
      <c r="B19" s="1305">
        <v>13</v>
      </c>
      <c r="C19" s="1312">
        <v>12</v>
      </c>
      <c r="D19" s="628" t="s">
        <v>10</v>
      </c>
    </row>
    <row r="20" spans="1:4" s="604" customFormat="1" ht="24.75" customHeight="1">
      <c r="A20" s="856" t="s">
        <v>399</v>
      </c>
      <c r="B20" s="1305">
        <v>10</v>
      </c>
      <c r="C20" s="1312">
        <v>9</v>
      </c>
      <c r="D20" s="628" t="s">
        <v>11</v>
      </c>
    </row>
    <row r="21" spans="1:4" s="604" customFormat="1" ht="24.75" customHeight="1">
      <c r="A21" s="856" t="s">
        <v>400</v>
      </c>
      <c r="B21" s="1305">
        <v>7</v>
      </c>
      <c r="C21" s="1312">
        <v>5</v>
      </c>
      <c r="D21" s="628" t="s">
        <v>12</v>
      </c>
    </row>
    <row r="22" spans="1:4" s="604" customFormat="1" ht="24.75" customHeight="1">
      <c r="A22" s="856" t="s">
        <v>401</v>
      </c>
      <c r="B22" s="1305">
        <v>10</v>
      </c>
      <c r="C22" s="1312">
        <v>13</v>
      </c>
      <c r="D22" s="628" t="s">
        <v>13</v>
      </c>
    </row>
    <row r="23" spans="1:4" s="604" customFormat="1" ht="24.75" customHeight="1">
      <c r="A23" s="856" t="s">
        <v>402</v>
      </c>
      <c r="B23" s="1305">
        <v>15</v>
      </c>
      <c r="C23" s="1312">
        <v>12</v>
      </c>
      <c r="D23" s="628" t="s">
        <v>14</v>
      </c>
    </row>
    <row r="24" spans="1:4" s="604" customFormat="1" ht="24.75" customHeight="1">
      <c r="A24" s="856" t="s">
        <v>403</v>
      </c>
      <c r="B24" s="1305">
        <v>2</v>
      </c>
      <c r="C24" s="1312">
        <v>3</v>
      </c>
      <c r="D24" s="628" t="s">
        <v>15</v>
      </c>
    </row>
    <row r="25" spans="1:4" s="604" customFormat="1" ht="24.75" customHeight="1">
      <c r="A25" s="856" t="s">
        <v>404</v>
      </c>
      <c r="B25" s="1305">
        <v>12</v>
      </c>
      <c r="C25" s="1312">
        <v>5</v>
      </c>
      <c r="D25" s="628" t="s">
        <v>16</v>
      </c>
    </row>
    <row r="26" spans="1:4" s="604" customFormat="1" ht="24.75" customHeight="1">
      <c r="A26" s="856" t="s">
        <v>405</v>
      </c>
      <c r="B26" s="1305">
        <v>7</v>
      </c>
      <c r="C26" s="1312">
        <v>8</v>
      </c>
      <c r="D26" s="628" t="s">
        <v>17</v>
      </c>
    </row>
    <row r="27" spans="1:4" s="604" customFormat="1" ht="24.75" customHeight="1">
      <c r="A27" s="856" t="s">
        <v>406</v>
      </c>
      <c r="B27" s="1305">
        <v>80</v>
      </c>
      <c r="C27" s="1312">
        <v>75</v>
      </c>
      <c r="D27" s="628" t="s">
        <v>18</v>
      </c>
    </row>
    <row r="28" spans="1:4" s="604" customFormat="1" ht="24.75" customHeight="1">
      <c r="A28" s="856" t="s">
        <v>407</v>
      </c>
      <c r="B28" s="1305">
        <v>38</v>
      </c>
      <c r="C28" s="1312">
        <v>44</v>
      </c>
      <c r="D28" s="628" t="s">
        <v>74</v>
      </c>
    </row>
    <row r="29" spans="1:4" s="604" customFormat="1" ht="24.75" customHeight="1">
      <c r="A29" s="856" t="s">
        <v>408</v>
      </c>
      <c r="B29" s="1305">
        <v>133</v>
      </c>
      <c r="C29" s="1312">
        <v>140</v>
      </c>
      <c r="D29" s="628" t="s">
        <v>75</v>
      </c>
    </row>
    <row r="30" spans="1:4" s="604" customFormat="1" ht="24.75" customHeight="1">
      <c r="A30" s="856" t="s">
        <v>409</v>
      </c>
      <c r="B30" s="1305">
        <v>132</v>
      </c>
      <c r="C30" s="1312">
        <v>135</v>
      </c>
      <c r="D30" s="628" t="s">
        <v>76</v>
      </c>
    </row>
    <row r="31" spans="1:4" s="604" customFormat="1" ht="24.75" customHeight="1">
      <c r="A31" s="856" t="s">
        <v>410</v>
      </c>
      <c r="B31" s="1305">
        <v>16</v>
      </c>
      <c r="C31" s="1312">
        <v>22</v>
      </c>
      <c r="D31" s="628" t="s">
        <v>77</v>
      </c>
    </row>
    <row r="32" spans="1:4" ht="3" customHeight="1" thickBot="1">
      <c r="A32" s="202"/>
      <c r="B32" s="222"/>
      <c r="C32" s="204"/>
      <c r="D32" s="383"/>
    </row>
    <row r="33" spans="1:4" ht="3" customHeight="1">
      <c r="A33" s="188"/>
      <c r="B33" s="183"/>
      <c r="C33" s="183"/>
      <c r="D33" s="188"/>
    </row>
    <row r="34" spans="1:4" s="32" customFormat="1" ht="12" customHeight="1">
      <c r="A34" s="172" t="s">
        <v>216</v>
      </c>
      <c r="B34" s="173"/>
      <c r="C34" s="173"/>
      <c r="D34" s="186" t="s">
        <v>6</v>
      </c>
    </row>
  </sheetData>
  <sheetProtection/>
  <mergeCells count="2">
    <mergeCell ref="A7:A10"/>
    <mergeCell ref="D7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8"/>
  <sheetViews>
    <sheetView view="pageBreakPreview" zoomScaleNormal="115" zoomScaleSheetLayoutView="100" zoomScalePageLayoutView="0" workbookViewId="0" topLeftCell="A1">
      <selection activeCell="Q25" sqref="Q25"/>
    </sheetView>
  </sheetViews>
  <sheetFormatPr defaultColWidth="8.88671875" defaultRowHeight="13.5"/>
  <cols>
    <col min="1" max="1" width="9.77734375" style="119" customWidth="1"/>
    <col min="2" max="7" width="7.77734375" style="119" customWidth="1"/>
    <col min="8" max="12" width="7.77734375" style="117" customWidth="1"/>
    <col min="13" max="13" width="7.77734375" style="377" customWidth="1"/>
    <col min="14" max="24" width="8.3359375" style="117" customWidth="1"/>
    <col min="25" max="25" width="9.77734375" style="117" customWidth="1"/>
    <col min="26" max="16384" width="8.88671875" style="117" customWidth="1"/>
  </cols>
  <sheetData>
    <row r="1" spans="1:25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M1" s="1044"/>
      <c r="Y1" s="1045" t="s">
        <v>54</v>
      </c>
    </row>
    <row r="2" spans="1:13" s="111" customFormat="1" ht="12" customHeight="1">
      <c r="A2" s="77"/>
      <c r="B2" s="77"/>
      <c r="C2" s="77"/>
      <c r="D2" s="77"/>
      <c r="E2" s="77"/>
      <c r="F2" s="77"/>
      <c r="G2" s="77"/>
      <c r="M2" s="367"/>
    </row>
    <row r="3" spans="1:25" s="3" customFormat="1" ht="22.5" customHeight="1">
      <c r="A3" s="1759" t="s">
        <v>529</v>
      </c>
      <c r="B3" s="1759"/>
      <c r="C3" s="1759"/>
      <c r="D3" s="1759"/>
      <c r="E3" s="1759"/>
      <c r="F3" s="1759"/>
      <c r="G3" s="1759"/>
      <c r="H3" s="1759"/>
      <c r="I3" s="1759"/>
      <c r="J3" s="1759"/>
      <c r="K3" s="1759"/>
      <c r="L3" s="1759"/>
      <c r="M3" s="1759"/>
      <c r="N3" s="1767" t="s">
        <v>530</v>
      </c>
      <c r="O3" s="1767"/>
      <c r="P3" s="1767"/>
      <c r="Q3" s="1767"/>
      <c r="R3" s="1767"/>
      <c r="S3" s="1767"/>
      <c r="T3" s="1767"/>
      <c r="U3" s="1767"/>
      <c r="V3" s="1767"/>
      <c r="W3" s="1767"/>
      <c r="X3" s="1767"/>
      <c r="Y3" s="1767"/>
    </row>
    <row r="4" spans="1:24" s="110" customFormat="1" ht="12" customHeight="1">
      <c r="A4" s="108"/>
      <c r="B4" s="108"/>
      <c r="C4" s="108"/>
      <c r="D4" s="108"/>
      <c r="E4" s="108"/>
      <c r="F4" s="108"/>
      <c r="G4" s="108"/>
      <c r="H4" s="368"/>
      <c r="I4" s="368"/>
      <c r="J4" s="368"/>
      <c r="K4" s="368"/>
      <c r="L4" s="368"/>
      <c r="M4" s="369"/>
      <c r="N4" s="368"/>
      <c r="O4" s="368"/>
      <c r="P4" s="368"/>
      <c r="Q4" s="368"/>
      <c r="W4" s="368"/>
      <c r="X4" s="368"/>
    </row>
    <row r="5" spans="1:25" s="770" customFormat="1" ht="12" customHeight="1" thickBot="1">
      <c r="A5" s="770" t="s">
        <v>948</v>
      </c>
      <c r="I5" s="908"/>
      <c r="J5" s="908"/>
      <c r="K5" s="908"/>
      <c r="M5" s="907"/>
      <c r="N5" s="907"/>
      <c r="O5" s="907"/>
      <c r="P5" s="907"/>
      <c r="Q5" s="907"/>
      <c r="W5" s="907"/>
      <c r="Y5" s="771" t="s">
        <v>43</v>
      </c>
    </row>
    <row r="6" spans="1:25" s="102" customFormat="1" ht="34.5" customHeight="1">
      <c r="A6" s="1766" t="s">
        <v>1649</v>
      </c>
      <c r="B6" s="1363"/>
      <c r="C6" s="1403" t="s">
        <v>1690</v>
      </c>
      <c r="D6" s="1404"/>
      <c r="E6" s="1404"/>
      <c r="F6" s="1404"/>
      <c r="G6" s="1404"/>
      <c r="H6" s="1405"/>
      <c r="I6" s="1403" t="s">
        <v>1691</v>
      </c>
      <c r="J6" s="1403"/>
      <c r="K6" s="1403"/>
      <c r="L6" s="1404"/>
      <c r="M6" s="1322"/>
      <c r="N6" s="1760" t="s">
        <v>1680</v>
      </c>
      <c r="O6" s="1761"/>
      <c r="P6" s="1761"/>
      <c r="Q6" s="1761"/>
      <c r="R6" s="1761"/>
      <c r="S6" s="1762"/>
      <c r="T6" s="1753" t="s">
        <v>1692</v>
      </c>
      <c r="U6" s="1754"/>
      <c r="V6" s="1754"/>
      <c r="W6" s="1754"/>
      <c r="X6" s="1755"/>
      <c r="Y6" s="1768" t="s">
        <v>3</v>
      </c>
    </row>
    <row r="7" spans="1:25" s="102" customFormat="1" ht="16.5" customHeight="1">
      <c r="A7" s="1556"/>
      <c r="B7" s="1365" t="s">
        <v>1681</v>
      </c>
      <c r="C7" s="1406" t="s">
        <v>1693</v>
      </c>
      <c r="D7" s="1406"/>
      <c r="E7" s="1406"/>
      <c r="F7" s="1406"/>
      <c r="G7" s="1406"/>
      <c r="H7" s="934" t="s">
        <v>1694</v>
      </c>
      <c r="I7" s="1756" t="s">
        <v>1693</v>
      </c>
      <c r="J7" s="1757"/>
      <c r="K7" s="1757"/>
      <c r="L7" s="1757"/>
      <c r="M7" s="1757"/>
      <c r="N7" s="934" t="s">
        <v>1694</v>
      </c>
      <c r="O7" s="1763" t="s">
        <v>1693</v>
      </c>
      <c r="P7" s="1764"/>
      <c r="Q7" s="1764"/>
      <c r="R7" s="1764"/>
      <c r="S7" s="1765"/>
      <c r="T7" s="1756" t="s">
        <v>1682</v>
      </c>
      <c r="U7" s="1757"/>
      <c r="V7" s="1757"/>
      <c r="W7" s="1757"/>
      <c r="X7" s="1758"/>
      <c r="Y7" s="1540"/>
    </row>
    <row r="8" spans="1:25" s="102" customFormat="1" ht="16.5" customHeight="1">
      <c r="A8" s="1556"/>
      <c r="B8" s="1367" t="s">
        <v>1678</v>
      </c>
      <c r="C8" s="1407" t="s">
        <v>1683</v>
      </c>
      <c r="D8" s="1324"/>
      <c r="E8" s="1323"/>
      <c r="F8" s="1407" t="s">
        <v>1685</v>
      </c>
      <c r="G8" s="1408" t="s">
        <v>531</v>
      </c>
      <c r="H8" s="1367" t="s">
        <v>1678</v>
      </c>
      <c r="I8" s="1407" t="s">
        <v>1683</v>
      </c>
      <c r="J8" s="1324"/>
      <c r="K8" s="1323"/>
      <c r="L8" s="1407" t="s">
        <v>1685</v>
      </c>
      <c r="M8" s="1407" t="s">
        <v>1686</v>
      </c>
      <c r="N8" s="1367" t="s">
        <v>1678</v>
      </c>
      <c r="O8" s="1407" t="s">
        <v>513</v>
      </c>
      <c r="P8" s="1324"/>
      <c r="Q8" s="1323"/>
      <c r="R8" s="1317" t="s">
        <v>1684</v>
      </c>
      <c r="S8" s="934" t="s">
        <v>1687</v>
      </c>
      <c r="T8" s="1407" t="s">
        <v>1683</v>
      </c>
      <c r="U8" s="1409"/>
      <c r="V8" s="1410"/>
      <c r="W8" s="1411" t="s">
        <v>1679</v>
      </c>
      <c r="X8" s="934" t="s">
        <v>1695</v>
      </c>
      <c r="Y8" s="1540"/>
    </row>
    <row r="9" spans="1:25" s="102" customFormat="1" ht="25.5" customHeight="1">
      <c r="A9" s="1557"/>
      <c r="B9" s="941" t="s">
        <v>134</v>
      </c>
      <c r="C9" s="1369" t="s">
        <v>135</v>
      </c>
      <c r="D9" s="1412" t="s">
        <v>1688</v>
      </c>
      <c r="E9" s="1412" t="s">
        <v>1395</v>
      </c>
      <c r="F9" s="938" t="s">
        <v>136</v>
      </c>
      <c r="G9" s="938" t="s">
        <v>137</v>
      </c>
      <c r="H9" s="941" t="s">
        <v>134</v>
      </c>
      <c r="I9" s="1369" t="s">
        <v>135</v>
      </c>
      <c r="J9" s="1412" t="s">
        <v>1688</v>
      </c>
      <c r="K9" s="1412" t="s">
        <v>1689</v>
      </c>
      <c r="L9" s="938" t="s">
        <v>136</v>
      </c>
      <c r="M9" s="938" t="s">
        <v>137</v>
      </c>
      <c r="N9" s="941" t="s">
        <v>134</v>
      </c>
      <c r="O9" s="1369" t="s">
        <v>135</v>
      </c>
      <c r="P9" s="1412" t="s">
        <v>1688</v>
      </c>
      <c r="Q9" s="1412" t="s">
        <v>1395</v>
      </c>
      <c r="R9" s="1413" t="s">
        <v>136</v>
      </c>
      <c r="S9" s="1372" t="s">
        <v>137</v>
      </c>
      <c r="T9" s="1372" t="s">
        <v>135</v>
      </c>
      <c r="U9" s="940" t="s">
        <v>1394</v>
      </c>
      <c r="V9" s="940" t="s">
        <v>1395</v>
      </c>
      <c r="W9" s="842" t="s">
        <v>203</v>
      </c>
      <c r="X9" s="842" t="s">
        <v>136</v>
      </c>
      <c r="Y9" s="1541"/>
    </row>
    <row r="10" spans="1:25" s="102" customFormat="1" ht="24.75" customHeight="1">
      <c r="A10" s="636">
        <v>2016</v>
      </c>
      <c r="B10" s="1040">
        <v>2496</v>
      </c>
      <c r="C10" s="1040">
        <v>100400</v>
      </c>
      <c r="D10" s="1040">
        <v>51230</v>
      </c>
      <c r="E10" s="1040">
        <v>49170</v>
      </c>
      <c r="F10" s="1040">
        <v>59778</v>
      </c>
      <c r="G10" s="1040">
        <v>40622</v>
      </c>
      <c r="H10" s="1040">
        <v>2474</v>
      </c>
      <c r="I10" s="1040">
        <v>57510</v>
      </c>
      <c r="J10" s="1040">
        <v>29239</v>
      </c>
      <c r="K10" s="1040">
        <v>28271</v>
      </c>
      <c r="L10" s="1040">
        <v>23390</v>
      </c>
      <c r="M10" s="1040">
        <v>34120</v>
      </c>
      <c r="N10" s="1040">
        <v>22</v>
      </c>
      <c r="O10" s="1040">
        <v>9916</v>
      </c>
      <c r="P10" s="1040">
        <v>5000</v>
      </c>
      <c r="Q10" s="1040">
        <v>4916</v>
      </c>
      <c r="R10" s="1040">
        <v>3414</v>
      </c>
      <c r="S10" s="1040">
        <v>6502</v>
      </c>
      <c r="T10" s="1040">
        <v>32974</v>
      </c>
      <c r="U10" s="1040">
        <v>16991</v>
      </c>
      <c r="V10" s="1040">
        <v>15983</v>
      </c>
      <c r="W10" s="1040">
        <v>18412</v>
      </c>
      <c r="X10" s="1040">
        <v>32974</v>
      </c>
      <c r="Y10" s="1041">
        <v>2016</v>
      </c>
    </row>
    <row r="11" spans="1:25" s="102" customFormat="1" ht="24.75" customHeight="1">
      <c r="A11" s="636">
        <v>2017</v>
      </c>
      <c r="B11" s="1040">
        <v>2628</v>
      </c>
      <c r="C11" s="1040">
        <v>100267</v>
      </c>
      <c r="D11" s="1040">
        <v>51230</v>
      </c>
      <c r="E11" s="1040">
        <v>49037</v>
      </c>
      <c r="F11" s="1040">
        <v>60164</v>
      </c>
      <c r="G11" s="1040">
        <v>40103</v>
      </c>
      <c r="H11" s="1040">
        <v>2606</v>
      </c>
      <c r="I11" s="1040">
        <v>57929</v>
      </c>
      <c r="J11" s="1040">
        <v>29443</v>
      </c>
      <c r="K11" s="1040">
        <v>28486</v>
      </c>
      <c r="L11" s="1040">
        <v>24044</v>
      </c>
      <c r="M11" s="1040">
        <v>33885</v>
      </c>
      <c r="N11" s="1040">
        <v>22</v>
      </c>
      <c r="O11" s="1040">
        <v>9697</v>
      </c>
      <c r="P11" s="1040">
        <v>4936</v>
      </c>
      <c r="Q11" s="1040">
        <v>4761</v>
      </c>
      <c r="R11" s="1040">
        <v>3479</v>
      </c>
      <c r="S11" s="1040">
        <v>6218</v>
      </c>
      <c r="T11" s="1040">
        <v>32641</v>
      </c>
      <c r="U11" s="1040">
        <v>16851</v>
      </c>
      <c r="V11" s="1040">
        <v>15790</v>
      </c>
      <c r="W11" s="1040">
        <v>18557</v>
      </c>
      <c r="X11" s="1040">
        <v>32641</v>
      </c>
      <c r="Y11" s="1041">
        <v>2017</v>
      </c>
    </row>
    <row r="12" spans="1:25" s="102" customFormat="1" ht="24.75" customHeight="1">
      <c r="A12" s="636">
        <v>2018</v>
      </c>
      <c r="B12" s="1040">
        <v>2860</v>
      </c>
      <c r="C12" s="1040">
        <v>99098</v>
      </c>
      <c r="D12" s="1040">
        <v>50588</v>
      </c>
      <c r="E12" s="1040">
        <v>48510</v>
      </c>
      <c r="F12" s="1040">
        <v>60363</v>
      </c>
      <c r="G12" s="1040">
        <v>38735</v>
      </c>
      <c r="H12" s="1040">
        <v>2838</v>
      </c>
      <c r="I12" s="1040">
        <v>57943</v>
      </c>
      <c r="J12" s="1040">
        <v>29484</v>
      </c>
      <c r="K12" s="1040">
        <v>28459</v>
      </c>
      <c r="L12" s="1040">
        <v>24978</v>
      </c>
      <c r="M12" s="1040">
        <v>32965</v>
      </c>
      <c r="N12" s="1040">
        <v>22</v>
      </c>
      <c r="O12" s="1040">
        <v>9104</v>
      </c>
      <c r="P12" s="1040">
        <v>4588</v>
      </c>
      <c r="Q12" s="1040">
        <v>4516</v>
      </c>
      <c r="R12" s="1040">
        <v>3334</v>
      </c>
      <c r="S12" s="1040">
        <v>5770</v>
      </c>
      <c r="T12" s="1040">
        <v>32051</v>
      </c>
      <c r="U12" s="1040">
        <v>16516</v>
      </c>
      <c r="V12" s="1040">
        <v>15535</v>
      </c>
      <c r="W12" s="1040">
        <v>18752</v>
      </c>
      <c r="X12" s="1040">
        <v>32051</v>
      </c>
      <c r="Y12" s="1041">
        <v>2018</v>
      </c>
    </row>
    <row r="13" spans="1:25" s="102" customFormat="1" ht="24.75" customHeight="1">
      <c r="A13" s="517">
        <v>2019</v>
      </c>
      <c r="B13" s="1040">
        <v>2978</v>
      </c>
      <c r="C13" s="1040">
        <v>99179</v>
      </c>
      <c r="D13" s="1040">
        <v>50852</v>
      </c>
      <c r="E13" s="1040">
        <v>48327</v>
      </c>
      <c r="F13" s="1040">
        <v>61719</v>
      </c>
      <c r="G13" s="1040">
        <v>37460</v>
      </c>
      <c r="H13" s="1040">
        <v>2956</v>
      </c>
      <c r="I13" s="1040">
        <v>57831</v>
      </c>
      <c r="J13" s="1040">
        <v>29572</v>
      </c>
      <c r="K13" s="1040">
        <v>28259</v>
      </c>
      <c r="L13" s="1040">
        <v>25974</v>
      </c>
      <c r="M13" s="1040">
        <v>31857</v>
      </c>
      <c r="N13" s="1040">
        <v>22</v>
      </c>
      <c r="O13" s="1040">
        <v>9099</v>
      </c>
      <c r="P13" s="1040">
        <v>4583</v>
      </c>
      <c r="Q13" s="1040">
        <v>4516</v>
      </c>
      <c r="R13" s="1040">
        <v>3496</v>
      </c>
      <c r="S13" s="1040">
        <v>5603</v>
      </c>
      <c r="T13" s="1040">
        <v>32249</v>
      </c>
      <c r="U13" s="1040">
        <v>16697</v>
      </c>
      <c r="V13" s="1040">
        <v>15552</v>
      </c>
      <c r="W13" s="1040">
        <v>19518</v>
      </c>
      <c r="X13" s="1040">
        <v>32249</v>
      </c>
      <c r="Y13" s="970">
        <v>2019</v>
      </c>
    </row>
    <row r="14" spans="1:26" s="780" customFormat="1" ht="24.75" customHeight="1">
      <c r="A14" s="637">
        <v>2020</v>
      </c>
      <c r="B14" s="638">
        <f>H14+N14</f>
        <v>3152</v>
      </c>
      <c r="C14" s="638">
        <f>SUM(D14:E14)</f>
        <v>98167</v>
      </c>
      <c r="D14" s="638">
        <f>J14+P14+U14</f>
        <v>50389</v>
      </c>
      <c r="E14" s="638">
        <f>K14+Q14+V14</f>
        <v>47778</v>
      </c>
      <c r="F14" s="639">
        <f>L14+R14+X14</f>
        <v>61950</v>
      </c>
      <c r="G14" s="639">
        <f>M14+S14</f>
        <v>36217</v>
      </c>
      <c r="H14" s="638">
        <v>3130</v>
      </c>
      <c r="I14" s="640">
        <f>SUM(J14:K14)</f>
        <v>57299</v>
      </c>
      <c r="J14" s="640">
        <v>29363</v>
      </c>
      <c r="K14" s="640">
        <v>27936</v>
      </c>
      <c r="L14" s="640">
        <v>26376</v>
      </c>
      <c r="M14" s="641">
        <v>30923</v>
      </c>
      <c r="N14" s="638">
        <v>22</v>
      </c>
      <c r="O14" s="638">
        <f>SUM(P14:Q14)</f>
        <v>8860</v>
      </c>
      <c r="P14" s="638">
        <v>4461</v>
      </c>
      <c r="Q14" s="638">
        <v>4399</v>
      </c>
      <c r="R14" s="638">
        <v>3566</v>
      </c>
      <c r="S14" s="638">
        <v>5294</v>
      </c>
      <c r="T14" s="638">
        <f>SUM(U14:V14)</f>
        <v>32008</v>
      </c>
      <c r="U14" s="638">
        <v>16565</v>
      </c>
      <c r="V14" s="638">
        <v>15443</v>
      </c>
      <c r="W14" s="638">
        <v>19791</v>
      </c>
      <c r="X14" s="638">
        <v>32008</v>
      </c>
      <c r="Y14" s="642">
        <v>2020</v>
      </c>
      <c r="Z14" s="1414"/>
    </row>
    <row r="15" spans="1:26" s="111" customFormat="1" ht="1.5" customHeight="1" thickBot="1">
      <c r="A15" s="370"/>
      <c r="B15" s="371"/>
      <c r="C15" s="372"/>
      <c r="D15" s="372"/>
      <c r="E15" s="372"/>
      <c r="F15" s="372"/>
      <c r="G15" s="372"/>
      <c r="H15" s="373"/>
      <c r="I15" s="373"/>
      <c r="J15" s="373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4"/>
      <c r="Z15" s="375"/>
    </row>
    <row r="16" spans="1:24" ht="2.25" customHeight="1">
      <c r="A16" s="376"/>
      <c r="B16" s="117"/>
      <c r="C16" s="117"/>
      <c r="D16" s="117"/>
      <c r="E16" s="117"/>
      <c r="F16" s="117"/>
      <c r="G16" s="117"/>
      <c r="M16" s="117"/>
      <c r="X16" s="113"/>
    </row>
    <row r="17" spans="1:14" s="111" customFormat="1" ht="12" customHeight="1">
      <c r="A17" s="17" t="s">
        <v>532</v>
      </c>
      <c r="B17" s="77"/>
      <c r="C17" s="77"/>
      <c r="D17" s="77"/>
      <c r="E17" s="77"/>
      <c r="F17" s="77"/>
      <c r="G17" s="77"/>
      <c r="M17" s="367"/>
      <c r="N17" s="111" t="s">
        <v>534</v>
      </c>
    </row>
    <row r="18" spans="1:14" s="111" customFormat="1" ht="12" customHeight="1">
      <c r="A18" s="17" t="s">
        <v>533</v>
      </c>
      <c r="B18" s="77"/>
      <c r="C18" s="77"/>
      <c r="D18" s="77"/>
      <c r="E18" s="77"/>
      <c r="F18" s="77"/>
      <c r="G18" s="77"/>
      <c r="M18" s="367"/>
      <c r="N18" s="80" t="s">
        <v>311</v>
      </c>
    </row>
  </sheetData>
  <sheetProtection/>
  <mergeCells count="9">
    <mergeCell ref="T6:X6"/>
    <mergeCell ref="T7:X7"/>
    <mergeCell ref="I7:M7"/>
    <mergeCell ref="A3:M3"/>
    <mergeCell ref="N6:S6"/>
    <mergeCell ref="O7:S7"/>
    <mergeCell ref="A6:A9"/>
    <mergeCell ref="N3:Y3"/>
    <mergeCell ref="Y6:Y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5" r:id="rId1"/>
  <colBreaks count="1" manualBreakCount="1">
    <brk id="13" max="2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">
      <selection activeCell="C18" sqref="C18"/>
    </sheetView>
  </sheetViews>
  <sheetFormatPr defaultColWidth="7.99609375" defaultRowHeight="13.5"/>
  <cols>
    <col min="1" max="1" width="9.77734375" style="72" customWidth="1"/>
    <col min="2" max="9" width="12.77734375" style="72" customWidth="1"/>
    <col min="10" max="10" width="9.77734375" style="72" customWidth="1"/>
    <col min="11" max="13" width="0.44140625" style="72" customWidth="1"/>
    <col min="14" max="16384" width="7.99609375" style="72" customWidth="1"/>
  </cols>
  <sheetData>
    <row r="1" spans="1:10" s="1054" customFormat="1" ht="12" customHeight="1">
      <c r="A1" s="992" t="s">
        <v>1084</v>
      </c>
      <c r="B1" s="1053"/>
      <c r="J1" s="1045" t="s">
        <v>54</v>
      </c>
    </row>
    <row r="2" s="364" customFormat="1" ht="12" customHeight="1"/>
    <row r="3" spans="1:10" s="11" customFormat="1" ht="22.5">
      <c r="A3" s="1769" t="s">
        <v>535</v>
      </c>
      <c r="B3" s="1769"/>
      <c r="C3" s="1769"/>
      <c r="D3" s="1769"/>
      <c r="E3" s="1769"/>
      <c r="F3" s="1769" t="s">
        <v>536</v>
      </c>
      <c r="G3" s="1769"/>
      <c r="H3" s="1769"/>
      <c r="I3" s="1769"/>
      <c r="J3" s="1769"/>
    </row>
    <row r="4" spans="1:9" s="71" customFormat="1" ht="12" customHeight="1">
      <c r="A4" s="140"/>
      <c r="B4" s="140"/>
      <c r="C4" s="140"/>
      <c r="D4" s="140"/>
      <c r="E4" s="140"/>
      <c r="F4" s="140"/>
      <c r="G4" s="140"/>
      <c r="H4" s="140"/>
      <c r="I4" s="140"/>
    </row>
    <row r="5" spans="1:10" s="71" customFormat="1" ht="12" customHeight="1" thickBot="1">
      <c r="A5" s="73" t="s">
        <v>182</v>
      </c>
      <c r="B5" s="73"/>
      <c r="C5" s="74"/>
      <c r="D5" s="74"/>
      <c r="E5" s="74"/>
      <c r="F5" s="74"/>
      <c r="G5" s="74"/>
      <c r="H5" s="1774" t="s">
        <v>81</v>
      </c>
      <c r="I5" s="1774"/>
      <c r="J5" s="1774"/>
    </row>
    <row r="6" spans="1:10" s="1051" customFormat="1" ht="27.75" customHeight="1">
      <c r="A6" s="1778" t="s">
        <v>1155</v>
      </c>
      <c r="B6" s="1781" t="s">
        <v>1156</v>
      </c>
      <c r="C6" s="1782"/>
      <c r="D6" s="1781" t="s">
        <v>543</v>
      </c>
      <c r="E6" s="1782"/>
      <c r="F6" s="1775" t="s">
        <v>544</v>
      </c>
      <c r="G6" s="1778"/>
      <c r="H6" s="1772" t="s">
        <v>539</v>
      </c>
      <c r="I6" s="1773"/>
      <c r="J6" s="1775" t="s">
        <v>82</v>
      </c>
    </row>
    <row r="7" spans="1:10" s="1051" customFormat="1" ht="34.5" customHeight="1">
      <c r="A7" s="1556"/>
      <c r="B7" s="1783" t="s">
        <v>128</v>
      </c>
      <c r="C7" s="1780"/>
      <c r="D7" s="1779" t="s">
        <v>537</v>
      </c>
      <c r="E7" s="1780"/>
      <c r="F7" s="1777" t="s">
        <v>538</v>
      </c>
      <c r="G7" s="1784"/>
      <c r="H7" s="1770" t="s">
        <v>540</v>
      </c>
      <c r="I7" s="1771"/>
      <c r="J7" s="1776"/>
    </row>
    <row r="8" spans="1:10" s="1051" customFormat="1" ht="17.25" customHeight="1">
      <c r="A8" s="1556"/>
      <c r="B8" s="986" t="s">
        <v>545</v>
      </c>
      <c r="C8" s="986" t="s">
        <v>546</v>
      </c>
      <c r="D8" s="986" t="s">
        <v>545</v>
      </c>
      <c r="E8" s="986" t="s">
        <v>546</v>
      </c>
      <c r="F8" s="986" t="s">
        <v>545</v>
      </c>
      <c r="G8" s="986" t="s">
        <v>546</v>
      </c>
      <c r="H8" s="986" t="s">
        <v>545</v>
      </c>
      <c r="I8" s="643" t="s">
        <v>546</v>
      </c>
      <c r="J8" s="1776"/>
    </row>
    <row r="9" spans="1:10" s="1051" customFormat="1" ht="17.25" customHeight="1">
      <c r="A9" s="1557"/>
      <c r="B9" s="644" t="s">
        <v>129</v>
      </c>
      <c r="C9" s="644" t="s">
        <v>130</v>
      </c>
      <c r="D9" s="644" t="s">
        <v>129</v>
      </c>
      <c r="E9" s="644" t="s">
        <v>130</v>
      </c>
      <c r="F9" s="644" t="s">
        <v>129</v>
      </c>
      <c r="G9" s="644" t="s">
        <v>130</v>
      </c>
      <c r="H9" s="644" t="s">
        <v>129</v>
      </c>
      <c r="I9" s="984" t="s">
        <v>130</v>
      </c>
      <c r="J9" s="1777"/>
    </row>
    <row r="10" spans="1:10" s="1051" customFormat="1" ht="30" customHeight="1">
      <c r="A10" s="1046">
        <v>2016</v>
      </c>
      <c r="B10" s="1047">
        <v>3444465</v>
      </c>
      <c r="C10" s="1048">
        <v>117595601</v>
      </c>
      <c r="D10" s="1048">
        <v>1988118</v>
      </c>
      <c r="E10" s="1048">
        <v>64465189</v>
      </c>
      <c r="F10" s="1048">
        <v>358944</v>
      </c>
      <c r="G10" s="1048">
        <v>13027462</v>
      </c>
      <c r="H10" s="1048">
        <v>1097403</v>
      </c>
      <c r="I10" s="1049">
        <v>40102950</v>
      </c>
      <c r="J10" s="1050">
        <v>2016</v>
      </c>
    </row>
    <row r="11" spans="1:10" s="1051" customFormat="1" ht="30" customHeight="1">
      <c r="A11" s="1046">
        <v>2017</v>
      </c>
      <c r="B11" s="645">
        <v>3425387</v>
      </c>
      <c r="C11" s="645">
        <v>127038695</v>
      </c>
      <c r="D11" s="645">
        <v>1991205</v>
      </c>
      <c r="E11" s="645">
        <v>70811504</v>
      </c>
      <c r="F11" s="645">
        <v>350968</v>
      </c>
      <c r="G11" s="645">
        <v>13010875</v>
      </c>
      <c r="H11" s="645">
        <v>1083214</v>
      </c>
      <c r="I11" s="646">
        <v>43216317</v>
      </c>
      <c r="J11" s="1050">
        <v>2017</v>
      </c>
    </row>
    <row r="12" spans="1:10" s="1051" customFormat="1" ht="30" customHeight="1">
      <c r="A12" s="1046">
        <v>2018</v>
      </c>
      <c r="B12" s="645">
        <v>3421671</v>
      </c>
      <c r="C12" s="645">
        <v>141853113</v>
      </c>
      <c r="D12" s="645">
        <v>2007542</v>
      </c>
      <c r="E12" s="645">
        <v>79466916</v>
      </c>
      <c r="F12" s="645">
        <v>331096</v>
      </c>
      <c r="G12" s="645">
        <v>13808238</v>
      </c>
      <c r="H12" s="645">
        <v>1083033</v>
      </c>
      <c r="I12" s="646">
        <v>48577959</v>
      </c>
      <c r="J12" s="1050">
        <v>2018</v>
      </c>
    </row>
    <row r="13" spans="1:10" s="1051" customFormat="1" ht="30" customHeight="1">
      <c r="A13" s="517">
        <v>2019</v>
      </c>
      <c r="B13" s="645">
        <v>3468757</v>
      </c>
      <c r="C13" s="645">
        <v>155842524</v>
      </c>
      <c r="D13" s="645">
        <v>2051539</v>
      </c>
      <c r="E13" s="645">
        <v>87101929</v>
      </c>
      <c r="F13" s="645">
        <v>323007</v>
      </c>
      <c r="G13" s="645">
        <v>14960025.7</v>
      </c>
      <c r="H13" s="645">
        <v>1094211</v>
      </c>
      <c r="I13" s="646">
        <v>53780569.3</v>
      </c>
      <c r="J13" s="1314">
        <v>2019</v>
      </c>
    </row>
    <row r="14" spans="1:10" s="1052" customFormat="1" ht="30" customHeight="1">
      <c r="A14" s="647">
        <v>2020</v>
      </c>
      <c r="B14" s="648">
        <f>SUM(B15:B17)</f>
        <v>3139445</v>
      </c>
      <c r="C14" s="648">
        <f aca="true" t="shared" si="0" ref="C14:I14">SUM(C15:C17)</f>
        <v>156330418</v>
      </c>
      <c r="D14" s="648">
        <f t="shared" si="0"/>
        <v>1852677</v>
      </c>
      <c r="E14" s="648">
        <f t="shared" si="0"/>
        <v>87280088</v>
      </c>
      <c r="F14" s="648">
        <f t="shared" si="0"/>
        <v>277505</v>
      </c>
      <c r="G14" s="648">
        <f t="shared" si="0"/>
        <v>14141192</v>
      </c>
      <c r="H14" s="648">
        <f t="shared" si="0"/>
        <v>1009263</v>
      </c>
      <c r="I14" s="649">
        <f t="shared" si="0"/>
        <v>54909138</v>
      </c>
      <c r="J14" s="650">
        <v>2020</v>
      </c>
    </row>
    <row r="15" spans="1:10" s="1051" customFormat="1" ht="30" customHeight="1">
      <c r="A15" s="651" t="s">
        <v>547</v>
      </c>
      <c r="B15" s="652">
        <f aca="true" t="shared" si="1" ref="B15:C17">D15+F15+H15</f>
        <v>37796</v>
      </c>
      <c r="C15" s="537">
        <f t="shared" si="1"/>
        <v>64837081</v>
      </c>
      <c r="D15" s="645">
        <v>19700</v>
      </c>
      <c r="E15" s="645">
        <v>34369862</v>
      </c>
      <c r="F15" s="645">
        <v>3551</v>
      </c>
      <c r="G15" s="645">
        <v>5982639</v>
      </c>
      <c r="H15" s="645">
        <v>14545</v>
      </c>
      <c r="I15" s="646">
        <v>24484580</v>
      </c>
      <c r="J15" s="653" t="s">
        <v>131</v>
      </c>
    </row>
    <row r="16" spans="1:10" s="1051" customFormat="1" ht="30" customHeight="1">
      <c r="A16" s="651" t="s">
        <v>548</v>
      </c>
      <c r="B16" s="652">
        <f>D16+F16+H16</f>
        <v>1970738</v>
      </c>
      <c r="C16" s="537">
        <v>58220219</v>
      </c>
      <c r="D16" s="645">
        <v>1163973</v>
      </c>
      <c r="E16" s="645">
        <v>33857021</v>
      </c>
      <c r="F16" s="645">
        <v>175406</v>
      </c>
      <c r="G16" s="645">
        <v>5255754</v>
      </c>
      <c r="H16" s="645">
        <v>631359</v>
      </c>
      <c r="I16" s="646">
        <v>19107443</v>
      </c>
      <c r="J16" s="653" t="s">
        <v>132</v>
      </c>
    </row>
    <row r="17" spans="1:10" s="1051" customFormat="1" ht="30" customHeight="1">
      <c r="A17" s="651" t="s">
        <v>549</v>
      </c>
      <c r="B17" s="652">
        <f t="shared" si="1"/>
        <v>1130911</v>
      </c>
      <c r="C17" s="537">
        <v>33273118</v>
      </c>
      <c r="D17" s="645">
        <v>669004</v>
      </c>
      <c r="E17" s="645">
        <v>19053205</v>
      </c>
      <c r="F17" s="645">
        <v>98548</v>
      </c>
      <c r="G17" s="645">
        <v>2902799</v>
      </c>
      <c r="H17" s="645">
        <v>363359</v>
      </c>
      <c r="I17" s="646">
        <v>11317115</v>
      </c>
      <c r="J17" s="653" t="s">
        <v>83</v>
      </c>
    </row>
    <row r="18" spans="1:10" ht="3.75" customHeight="1" thickBot="1">
      <c r="A18" s="95"/>
      <c r="B18" s="96"/>
      <c r="C18" s="97"/>
      <c r="D18" s="97"/>
      <c r="E18" s="97"/>
      <c r="F18" s="97"/>
      <c r="G18" s="97"/>
      <c r="H18" s="97"/>
      <c r="I18" s="97"/>
      <c r="J18" s="98"/>
    </row>
    <row r="19" spans="1:10" ht="2.25" customHeight="1">
      <c r="A19" s="73"/>
      <c r="B19" s="73"/>
      <c r="C19" s="74"/>
      <c r="D19" s="74"/>
      <c r="E19" s="74"/>
      <c r="F19" s="74"/>
      <c r="G19" s="74"/>
      <c r="H19" s="74"/>
      <c r="I19" s="74"/>
      <c r="J19" s="82"/>
    </row>
    <row r="20" spans="1:10" s="78" customFormat="1" ht="12" customHeight="1">
      <c r="A20" s="17" t="s">
        <v>541</v>
      </c>
      <c r="B20" s="75"/>
      <c r="F20" s="80" t="s">
        <v>542</v>
      </c>
      <c r="J20" s="76"/>
    </row>
    <row r="21" s="78" customFormat="1" ht="15.75">
      <c r="J21" s="76"/>
    </row>
    <row r="22" s="78" customFormat="1" ht="15.75">
      <c r="J22" s="76"/>
    </row>
    <row r="23" s="78" customFormat="1" ht="15.75">
      <c r="J23" s="76"/>
    </row>
    <row r="24" s="78" customFormat="1" ht="15.75">
      <c r="J24" s="76"/>
    </row>
    <row r="25" ht="15.75">
      <c r="J25" s="76"/>
    </row>
    <row r="26" ht="15.75">
      <c r="J26" s="76"/>
    </row>
    <row r="27" ht="15.75">
      <c r="J27" s="76"/>
    </row>
    <row r="28" ht="15.75">
      <c r="J28" s="76"/>
    </row>
    <row r="29" ht="15.75">
      <c r="J29" s="76"/>
    </row>
    <row r="30" ht="15.75">
      <c r="J30" s="76"/>
    </row>
    <row r="31" ht="15.75">
      <c r="J31" s="76"/>
    </row>
    <row r="32" ht="15.75">
      <c r="J32" s="76"/>
    </row>
    <row r="33" ht="15.75">
      <c r="J33" s="363"/>
    </row>
    <row r="34" ht="15.75">
      <c r="J34" s="363"/>
    </row>
    <row r="35" ht="15.75">
      <c r="J35" s="363"/>
    </row>
  </sheetData>
  <sheetProtection/>
  <mergeCells count="13">
    <mergeCell ref="B7:C7"/>
    <mergeCell ref="F6:G6"/>
    <mergeCell ref="F7:G7"/>
    <mergeCell ref="A3:E3"/>
    <mergeCell ref="F3:J3"/>
    <mergeCell ref="H7:I7"/>
    <mergeCell ref="H6:I6"/>
    <mergeCell ref="H5:J5"/>
    <mergeCell ref="J6:J9"/>
    <mergeCell ref="A6:A9"/>
    <mergeCell ref="D7:E7"/>
    <mergeCell ref="D6:E6"/>
    <mergeCell ref="B6: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SheetLayoutView="100" zoomScalePageLayoutView="0" workbookViewId="0" topLeftCell="A1">
      <selection activeCell="A4" sqref="A4"/>
    </sheetView>
  </sheetViews>
  <sheetFormatPr defaultColWidth="8.88671875" defaultRowHeight="13.5"/>
  <cols>
    <col min="1" max="1" width="9.77734375" style="366" customWidth="1"/>
    <col min="2" max="7" width="16.77734375" style="366" customWidth="1"/>
    <col min="8" max="8" width="9.77734375" style="366" customWidth="1"/>
    <col min="9" max="9" width="3.5546875" style="366" customWidth="1"/>
    <col min="10" max="12" width="0.44140625" style="366" customWidth="1"/>
    <col min="13" max="16384" width="8.88671875" style="366" customWidth="1"/>
  </cols>
  <sheetData>
    <row r="1" spans="1:8" s="1054" customFormat="1" ht="12" customHeight="1">
      <c r="A1" s="992" t="s">
        <v>1084</v>
      </c>
      <c r="G1" s="1045"/>
      <c r="H1" s="1045" t="s">
        <v>961</v>
      </c>
    </row>
    <row r="2" s="71" customFormat="1" ht="12" customHeight="1"/>
    <row r="3" spans="1:8" s="11" customFormat="1" ht="45" customHeight="1">
      <c r="A3" s="1769" t="s">
        <v>1862</v>
      </c>
      <c r="B3" s="1769"/>
      <c r="C3" s="1769"/>
      <c r="D3" s="1769"/>
      <c r="E3" s="1789" t="s">
        <v>1712</v>
      </c>
      <c r="F3" s="1769"/>
      <c r="G3" s="1769"/>
      <c r="H3" s="1769"/>
    </row>
    <row r="4" spans="1:8" s="71" customFormat="1" ht="12" customHeight="1">
      <c r="A4" s="140"/>
      <c r="B4" s="140"/>
      <c r="C4" s="140"/>
      <c r="D4" s="140"/>
      <c r="E4" s="140"/>
      <c r="F4" s="140"/>
      <c r="G4" s="140"/>
      <c r="H4" s="140"/>
    </row>
    <row r="5" spans="1:8" s="912" customFormat="1" ht="12" customHeight="1" thickBot="1">
      <c r="A5" s="909" t="s">
        <v>951</v>
      </c>
      <c r="B5" s="910"/>
      <c r="C5" s="910"/>
      <c r="D5" s="910"/>
      <c r="E5" s="910"/>
      <c r="F5" s="910"/>
      <c r="G5" s="911"/>
      <c r="H5" s="911" t="s">
        <v>1713</v>
      </c>
    </row>
    <row r="6" spans="1:8" s="72" customFormat="1" ht="27.75" customHeight="1">
      <c r="A6" s="1785" t="s">
        <v>954</v>
      </c>
      <c r="B6" s="1790" t="s">
        <v>955</v>
      </c>
      <c r="C6" s="1781" t="s">
        <v>550</v>
      </c>
      <c r="D6" s="1782"/>
      <c r="E6" s="1786" t="s">
        <v>964</v>
      </c>
      <c r="F6" s="1787"/>
      <c r="G6" s="1782"/>
      <c r="H6" s="1788" t="s">
        <v>187</v>
      </c>
    </row>
    <row r="7" spans="1:8" s="72" customFormat="1" ht="27.75" customHeight="1">
      <c r="A7" s="1556"/>
      <c r="B7" s="1791"/>
      <c r="C7" s="654" t="s">
        <v>956</v>
      </c>
      <c r="D7" s="654" t="s">
        <v>957</v>
      </c>
      <c r="E7" s="654" t="s">
        <v>958</v>
      </c>
      <c r="F7" s="654" t="s">
        <v>952</v>
      </c>
      <c r="G7" s="654" t="s">
        <v>959</v>
      </c>
      <c r="H7" s="1556"/>
    </row>
    <row r="8" spans="1:8" s="72" customFormat="1" ht="36.75" customHeight="1">
      <c r="A8" s="1557"/>
      <c r="B8" s="644" t="s">
        <v>962</v>
      </c>
      <c r="C8" s="655" t="s">
        <v>963</v>
      </c>
      <c r="D8" s="644" t="s">
        <v>133</v>
      </c>
      <c r="E8" s="644" t="s">
        <v>135</v>
      </c>
      <c r="F8" s="655" t="s">
        <v>965</v>
      </c>
      <c r="G8" s="644" t="s">
        <v>127</v>
      </c>
      <c r="H8" s="1557"/>
    </row>
    <row r="9" spans="1:8" s="72" customFormat="1" ht="30" customHeight="1">
      <c r="A9" s="1046">
        <v>2016</v>
      </c>
      <c r="B9" s="1055">
        <v>3444465</v>
      </c>
      <c r="C9" s="524">
        <v>2516161</v>
      </c>
      <c r="D9" s="524">
        <v>21437083</v>
      </c>
      <c r="E9" s="524">
        <v>156566907</v>
      </c>
      <c r="F9" s="524">
        <v>117595601</v>
      </c>
      <c r="G9" s="524">
        <v>38971306</v>
      </c>
      <c r="H9" s="1056">
        <v>2016</v>
      </c>
    </row>
    <row r="10" spans="1:8" s="72" customFormat="1" ht="30" customHeight="1">
      <c r="A10" s="1046">
        <v>2017</v>
      </c>
      <c r="B10" s="1055">
        <v>3425387</v>
      </c>
      <c r="C10" s="524">
        <v>2490468</v>
      </c>
      <c r="D10" s="524">
        <v>22319680</v>
      </c>
      <c r="E10" s="524">
        <v>169026520</v>
      </c>
      <c r="F10" s="524">
        <v>127038696</v>
      </c>
      <c r="G10" s="524">
        <v>41987824</v>
      </c>
      <c r="H10" s="1057">
        <v>2017</v>
      </c>
    </row>
    <row r="11" spans="1:8" s="72" customFormat="1" ht="30" customHeight="1">
      <c r="A11" s="1046">
        <v>2018</v>
      </c>
      <c r="B11" s="524">
        <v>3421671</v>
      </c>
      <c r="C11" s="524">
        <v>2513054</v>
      </c>
      <c r="D11" s="524">
        <v>23220707</v>
      </c>
      <c r="E11" s="524">
        <v>186726877</v>
      </c>
      <c r="F11" s="524">
        <v>141853113</v>
      </c>
      <c r="G11" s="524">
        <v>44873765</v>
      </c>
      <c r="H11" s="1057">
        <v>2018</v>
      </c>
    </row>
    <row r="12" spans="1:8" s="72" customFormat="1" ht="30" customHeight="1">
      <c r="A12" s="517">
        <v>2019</v>
      </c>
      <c r="B12" s="524">
        <v>3468757</v>
      </c>
      <c r="C12" s="524">
        <v>2547339</v>
      </c>
      <c r="D12" s="524">
        <v>24797170</v>
      </c>
      <c r="E12" s="524">
        <v>204896039.4</v>
      </c>
      <c r="F12" s="524">
        <v>155842524.1</v>
      </c>
      <c r="G12" s="524">
        <v>49053515.300000004</v>
      </c>
      <c r="H12" s="989">
        <v>2019</v>
      </c>
    </row>
    <row r="13" spans="1:8" s="149" customFormat="1" ht="30" customHeight="1">
      <c r="A13" s="647">
        <v>2020</v>
      </c>
      <c r="B13" s="656">
        <f>SUM(B14:B16)</f>
        <v>3139445</v>
      </c>
      <c r="C13" s="656">
        <v>2323298</v>
      </c>
      <c r="D13" s="656">
        <f>SUM(D14:D16)</f>
        <v>24841568</v>
      </c>
      <c r="E13" s="656">
        <f>SUM(E14:E16)</f>
        <v>206275683</v>
      </c>
      <c r="F13" s="656">
        <f>SUM(F14:F16)</f>
        <v>156330418</v>
      </c>
      <c r="G13" s="656">
        <f>SUM(G14:G16)</f>
        <v>49945265</v>
      </c>
      <c r="H13" s="913">
        <v>2020</v>
      </c>
    </row>
    <row r="14" spans="1:8" s="72" customFormat="1" ht="30" customHeight="1">
      <c r="A14" s="822" t="s">
        <v>960</v>
      </c>
      <c r="B14" s="524">
        <v>37796</v>
      </c>
      <c r="C14" s="524">
        <v>355098</v>
      </c>
      <c r="D14" s="524">
        <v>557680</v>
      </c>
      <c r="E14" s="524">
        <v>80001686</v>
      </c>
      <c r="F14" s="524">
        <v>64837081</v>
      </c>
      <c r="G14" s="524">
        <v>15164605</v>
      </c>
      <c r="H14" s="914" t="s">
        <v>717</v>
      </c>
    </row>
    <row r="15" spans="1:8" s="72" customFormat="1" ht="30" customHeight="1">
      <c r="A15" s="822" t="s">
        <v>953</v>
      </c>
      <c r="B15" s="524">
        <v>1970738</v>
      </c>
      <c r="C15" s="524">
        <v>1967633</v>
      </c>
      <c r="D15" s="524">
        <v>3620017</v>
      </c>
      <c r="E15" s="524">
        <v>80403958</v>
      </c>
      <c r="F15" s="524">
        <v>58220219</v>
      </c>
      <c r="G15" s="524">
        <v>22183739</v>
      </c>
      <c r="H15" s="914" t="s">
        <v>718</v>
      </c>
    </row>
    <row r="16" spans="1:8" s="72" customFormat="1" ht="30" customHeight="1">
      <c r="A16" s="651" t="s">
        <v>549</v>
      </c>
      <c r="B16" s="524">
        <v>1130911</v>
      </c>
      <c r="C16" s="524">
        <v>1130911</v>
      </c>
      <c r="D16" s="524">
        <v>20663871</v>
      </c>
      <c r="E16" s="524">
        <v>45870039</v>
      </c>
      <c r="F16" s="524">
        <v>33273118</v>
      </c>
      <c r="G16" s="524">
        <v>12596921</v>
      </c>
      <c r="H16" s="914" t="s">
        <v>719</v>
      </c>
    </row>
    <row r="17" spans="1:8" s="72" customFormat="1" ht="3" customHeight="1" thickBot="1">
      <c r="A17" s="95"/>
      <c r="B17" s="97"/>
      <c r="C17" s="97"/>
      <c r="D17" s="97"/>
      <c r="E17" s="97"/>
      <c r="F17" s="97"/>
      <c r="G17" s="97"/>
      <c r="H17" s="915"/>
    </row>
    <row r="18" spans="1:8" s="72" customFormat="1" ht="3" customHeight="1">
      <c r="A18" s="73"/>
      <c r="B18" s="74"/>
      <c r="C18" s="74"/>
      <c r="D18" s="74">
        <v>976</v>
      </c>
      <c r="E18" s="74"/>
      <c r="F18" s="74"/>
      <c r="G18" s="74"/>
      <c r="H18" s="74"/>
    </row>
    <row r="19" s="75" customFormat="1" ht="12" customHeight="1">
      <c r="A19" s="75" t="s">
        <v>949</v>
      </c>
    </row>
    <row r="20" spans="1:12" s="75" customFormat="1" ht="12" customHeight="1">
      <c r="A20" s="17" t="s">
        <v>950</v>
      </c>
      <c r="D20" s="146"/>
      <c r="E20" s="80" t="s">
        <v>310</v>
      </c>
      <c r="F20" s="79"/>
      <c r="G20" s="79"/>
      <c r="H20" s="79"/>
      <c r="I20" s="79"/>
      <c r="J20" s="79"/>
      <c r="K20" s="79"/>
      <c r="L20" s="79"/>
    </row>
    <row r="21" s="83" customFormat="1" ht="15.75"/>
    <row r="22" s="83" customFormat="1" ht="15.75">
      <c r="C22" s="365"/>
    </row>
    <row r="23" s="83" customFormat="1" ht="15.75"/>
    <row r="24" s="83" customFormat="1" ht="15.75"/>
    <row r="25" s="83" customFormat="1" ht="15.75"/>
    <row r="26" s="83" customFormat="1" ht="15.75"/>
    <row r="27" s="83" customFormat="1" ht="15.75"/>
    <row r="28" s="83" customFormat="1" ht="15.75"/>
    <row r="29" s="83" customFormat="1" ht="15.75"/>
    <row r="30" s="83" customFormat="1" ht="15.75"/>
  </sheetData>
  <sheetProtection/>
  <mergeCells count="7">
    <mergeCell ref="A6:A8"/>
    <mergeCell ref="C6:D6"/>
    <mergeCell ref="E6:G6"/>
    <mergeCell ref="H6:H8"/>
    <mergeCell ref="A3:D3"/>
    <mergeCell ref="E3:H3"/>
    <mergeCell ref="B6:B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selection activeCell="G32" sqref="G32"/>
    </sheetView>
  </sheetViews>
  <sheetFormatPr defaultColWidth="7.99609375" defaultRowHeight="13.5"/>
  <cols>
    <col min="1" max="1" width="9.77734375" style="78" customWidth="1"/>
    <col min="2" max="5" width="12.77734375" style="78" customWidth="1"/>
    <col min="6" max="6" width="12.77734375" style="363" customWidth="1"/>
    <col min="7" max="7" width="12.77734375" style="83" customWidth="1"/>
    <col min="8" max="8" width="12.77734375" style="78" customWidth="1"/>
    <col min="9" max="9" width="12.77734375" style="83" customWidth="1"/>
    <col min="10" max="10" width="9.77734375" style="78" customWidth="1"/>
    <col min="11" max="12" width="0.671875" style="83" customWidth="1"/>
    <col min="13" max="16384" width="7.99609375" style="83" customWidth="1"/>
  </cols>
  <sheetData>
    <row r="1" spans="1:10" s="1060" customFormat="1" ht="12" customHeight="1">
      <c r="A1" s="992" t="s">
        <v>1157</v>
      </c>
      <c r="B1" s="1058"/>
      <c r="C1" s="1058"/>
      <c r="D1" s="1058"/>
      <c r="E1" s="1053"/>
      <c r="F1" s="1059"/>
      <c r="H1" s="1053"/>
      <c r="J1" s="1061" t="s">
        <v>54</v>
      </c>
    </row>
    <row r="2" spans="1:10" s="81" customFormat="1" ht="12" customHeight="1">
      <c r="A2" s="75"/>
      <c r="B2" s="75"/>
      <c r="C2" s="75"/>
      <c r="D2" s="75"/>
      <c r="E2" s="75"/>
      <c r="F2" s="76"/>
      <c r="H2" s="75"/>
      <c r="J2" s="75"/>
    </row>
    <row r="3" spans="1:10" s="10" customFormat="1" ht="22.5">
      <c r="A3" s="1769" t="s">
        <v>353</v>
      </c>
      <c r="B3" s="1769"/>
      <c r="C3" s="1769"/>
      <c r="D3" s="1769"/>
      <c r="E3" s="1769"/>
      <c r="F3" s="1798" t="s">
        <v>980</v>
      </c>
      <c r="G3" s="1798"/>
      <c r="H3" s="1798"/>
      <c r="I3" s="1798"/>
      <c r="J3" s="1798"/>
    </row>
    <row r="4" spans="1:10" s="142" customFormat="1" ht="12" customHeight="1">
      <c r="A4" s="224"/>
      <c r="B4" s="141"/>
      <c r="C4" s="141"/>
      <c r="D4" s="141"/>
      <c r="E4" s="141"/>
      <c r="F4" s="362"/>
      <c r="G4" s="141"/>
      <c r="H4" s="141"/>
      <c r="I4" s="141"/>
      <c r="J4" s="141"/>
    </row>
    <row r="5" spans="1:10" s="919" customFormat="1" ht="12" customHeight="1" thickBot="1">
      <c r="A5" s="916" t="s">
        <v>968</v>
      </c>
      <c r="B5" s="916"/>
      <c r="C5" s="916"/>
      <c r="D5" s="916"/>
      <c r="E5" s="916"/>
      <c r="F5" s="917"/>
      <c r="G5" s="916"/>
      <c r="H5" s="916"/>
      <c r="I5" s="916"/>
      <c r="J5" s="918" t="s">
        <v>106</v>
      </c>
    </row>
    <row r="6" spans="1:10" s="81" customFormat="1" ht="3.75" customHeight="1">
      <c r="A6" s="82"/>
      <c r="B6" s="227"/>
      <c r="C6" s="226"/>
      <c r="D6" s="226"/>
      <c r="E6" s="226"/>
      <c r="F6" s="444"/>
      <c r="G6" s="227"/>
      <c r="H6" s="227"/>
      <c r="I6" s="227"/>
      <c r="J6" s="445"/>
    </row>
    <row r="7" spans="1:10" s="87" customFormat="1" ht="13.5" customHeight="1">
      <c r="A7" s="1793" t="s">
        <v>969</v>
      </c>
      <c r="B7" s="1792" t="s">
        <v>970</v>
      </c>
      <c r="C7" s="657"/>
      <c r="D7" s="848"/>
      <c r="E7" s="1792" t="s">
        <v>971</v>
      </c>
      <c r="F7" s="1793"/>
      <c r="G7" s="658" t="s">
        <v>972</v>
      </c>
      <c r="H7" s="658" t="s">
        <v>973</v>
      </c>
      <c r="I7" s="658" t="s">
        <v>974</v>
      </c>
      <c r="J7" s="1792" t="s">
        <v>3</v>
      </c>
    </row>
    <row r="8" spans="1:10" s="87" customFormat="1" ht="15">
      <c r="A8" s="1793"/>
      <c r="B8" s="1792"/>
      <c r="C8" s="659"/>
      <c r="D8" s="846"/>
      <c r="E8" s="1770" t="s">
        <v>551</v>
      </c>
      <c r="F8" s="1771"/>
      <c r="G8" s="847"/>
      <c r="H8" s="658"/>
      <c r="I8" s="658" t="s">
        <v>975</v>
      </c>
      <c r="J8" s="1792"/>
    </row>
    <row r="9" spans="1:10" s="87" customFormat="1" ht="15">
      <c r="A9" s="1794"/>
      <c r="B9" s="658"/>
      <c r="C9" s="660" t="s">
        <v>976</v>
      </c>
      <c r="D9" s="660" t="s">
        <v>977</v>
      </c>
      <c r="E9" s="660" t="s">
        <v>978</v>
      </c>
      <c r="F9" s="661" t="s">
        <v>979</v>
      </c>
      <c r="G9" s="847"/>
      <c r="H9" s="658" t="s">
        <v>967</v>
      </c>
      <c r="I9" s="658" t="s">
        <v>552</v>
      </c>
      <c r="J9" s="1796"/>
    </row>
    <row r="10" spans="1:10" s="87" customFormat="1" ht="15">
      <c r="A10" s="1794"/>
      <c r="B10" s="662" t="s">
        <v>4</v>
      </c>
      <c r="C10" s="663" t="s">
        <v>202</v>
      </c>
      <c r="D10" s="663" t="s">
        <v>201</v>
      </c>
      <c r="E10" s="664"/>
      <c r="F10" s="848"/>
      <c r="G10" s="658" t="s">
        <v>107</v>
      </c>
      <c r="H10" s="658" t="s">
        <v>108</v>
      </c>
      <c r="I10" s="658" t="s">
        <v>109</v>
      </c>
      <c r="J10" s="1796"/>
    </row>
    <row r="11" spans="1:10" s="87" customFormat="1" ht="15">
      <c r="A11" s="1795"/>
      <c r="B11" s="665" t="s">
        <v>111</v>
      </c>
      <c r="C11" s="666" t="s">
        <v>185</v>
      </c>
      <c r="D11" s="666" t="s">
        <v>163</v>
      </c>
      <c r="E11" s="666" t="s">
        <v>110</v>
      </c>
      <c r="F11" s="846" t="s">
        <v>111</v>
      </c>
      <c r="G11" s="667" t="s">
        <v>966</v>
      </c>
      <c r="H11" s="667" t="s">
        <v>112</v>
      </c>
      <c r="I11" s="667" t="s">
        <v>553</v>
      </c>
      <c r="J11" s="1797"/>
    </row>
    <row r="12" spans="1:10" s="87" customFormat="1" ht="19.5" customHeight="1">
      <c r="A12" s="1062">
        <v>2016</v>
      </c>
      <c r="B12" s="668">
        <v>37390</v>
      </c>
      <c r="C12" s="668">
        <v>21961</v>
      </c>
      <c r="D12" s="668">
        <v>15429</v>
      </c>
      <c r="E12" s="1063">
        <v>3024</v>
      </c>
      <c r="F12" s="1064">
        <v>19269</v>
      </c>
      <c r="G12" s="1063">
        <v>16910</v>
      </c>
      <c r="H12" s="1063">
        <v>263</v>
      </c>
      <c r="I12" s="1063">
        <v>948</v>
      </c>
      <c r="J12" s="1065">
        <v>2016</v>
      </c>
    </row>
    <row r="13" spans="1:10" s="87" customFormat="1" ht="19.5" customHeight="1">
      <c r="A13" s="1062">
        <v>2017</v>
      </c>
      <c r="B13" s="668">
        <v>36577</v>
      </c>
      <c r="C13" s="668">
        <v>21284</v>
      </c>
      <c r="D13" s="668">
        <v>15293</v>
      </c>
      <c r="E13" s="1063">
        <v>3160</v>
      </c>
      <c r="F13" s="1064">
        <v>19089</v>
      </c>
      <c r="G13" s="1063">
        <v>16150</v>
      </c>
      <c r="H13" s="1063">
        <v>258</v>
      </c>
      <c r="I13" s="1063">
        <v>1080</v>
      </c>
      <c r="J13" s="1065">
        <v>2017</v>
      </c>
    </row>
    <row r="14" spans="1:10" s="87" customFormat="1" ht="19.5" customHeight="1">
      <c r="A14" s="1062">
        <v>2018</v>
      </c>
      <c r="B14" s="668">
        <v>37556</v>
      </c>
      <c r="C14" s="668">
        <v>21919</v>
      </c>
      <c r="D14" s="668">
        <v>15637</v>
      </c>
      <c r="E14" s="1063">
        <v>3455</v>
      </c>
      <c r="F14" s="1064">
        <v>20264</v>
      </c>
      <c r="G14" s="1063">
        <v>15782</v>
      </c>
      <c r="H14" s="1063">
        <v>213</v>
      </c>
      <c r="I14" s="1063">
        <v>1297</v>
      </c>
      <c r="J14" s="1065">
        <v>2018</v>
      </c>
    </row>
    <row r="15" spans="1:10" s="87" customFormat="1" ht="19.5" customHeight="1">
      <c r="A15" s="848">
        <v>2019</v>
      </c>
      <c r="B15" s="668">
        <v>36568</v>
      </c>
      <c r="C15" s="668">
        <v>21068</v>
      </c>
      <c r="D15" s="668">
        <v>15500</v>
      </c>
      <c r="E15" s="1063">
        <v>3660</v>
      </c>
      <c r="F15" s="1064">
        <v>20468</v>
      </c>
      <c r="G15" s="1063">
        <v>14424</v>
      </c>
      <c r="H15" s="1063">
        <v>190</v>
      </c>
      <c r="I15" s="1063">
        <v>1486</v>
      </c>
      <c r="J15" s="1065">
        <v>2019</v>
      </c>
    </row>
    <row r="16" spans="1:10" s="87" customFormat="1" ht="19.5" customHeight="1">
      <c r="A16" s="669">
        <v>2020</v>
      </c>
      <c r="B16" s="670">
        <f>C16+D16</f>
        <v>36075</v>
      </c>
      <c r="C16" s="670">
        <v>20941</v>
      </c>
      <c r="D16" s="670">
        <v>15134</v>
      </c>
      <c r="E16" s="671">
        <v>3891</v>
      </c>
      <c r="F16" s="672">
        <v>21125</v>
      </c>
      <c r="G16" s="671">
        <v>13227</v>
      </c>
      <c r="H16" s="671">
        <v>207</v>
      </c>
      <c r="I16" s="671">
        <v>1516</v>
      </c>
      <c r="J16" s="673">
        <v>2020</v>
      </c>
    </row>
    <row r="17" spans="1:10" ht="2.25" customHeight="1" thickBot="1">
      <c r="A17" s="449"/>
      <c r="B17" s="450"/>
      <c r="C17" s="451"/>
      <c r="D17" s="451"/>
      <c r="E17" s="451"/>
      <c r="F17" s="452"/>
      <c r="G17" s="451"/>
      <c r="H17" s="451"/>
      <c r="I17" s="451"/>
      <c r="J17" s="453"/>
    </row>
    <row r="18" spans="1:10" ht="3" customHeight="1">
      <c r="A18" s="83"/>
      <c r="B18" s="446"/>
      <c r="C18" s="446"/>
      <c r="D18" s="446"/>
      <c r="E18" s="447"/>
      <c r="F18" s="448"/>
      <c r="G18" s="228"/>
      <c r="H18" s="447"/>
      <c r="I18" s="228"/>
      <c r="J18" s="229"/>
    </row>
    <row r="19" spans="1:17" s="81" customFormat="1" ht="12" customHeight="1">
      <c r="A19" s="75" t="s">
        <v>554</v>
      </c>
      <c r="B19" s="84"/>
      <c r="C19" s="84"/>
      <c r="D19" s="84"/>
      <c r="E19" s="84"/>
      <c r="F19" s="85" t="s">
        <v>555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</row>
    <row r="20" spans="1:10" s="81" customFormat="1" ht="12">
      <c r="A20" s="75"/>
      <c r="B20" s="84"/>
      <c r="C20" s="84"/>
      <c r="D20" s="84"/>
      <c r="E20" s="84"/>
      <c r="F20" s="76"/>
      <c r="G20" s="86"/>
      <c r="H20" s="84"/>
      <c r="I20" s="86"/>
      <c r="J20" s="75"/>
    </row>
    <row r="21" spans="1:10" s="81" customFormat="1" ht="12">
      <c r="A21" s="75"/>
      <c r="B21" s="84"/>
      <c r="C21" s="84"/>
      <c r="D21" s="84"/>
      <c r="E21" s="84"/>
      <c r="F21" s="76"/>
      <c r="G21" s="86"/>
      <c r="H21" s="84"/>
      <c r="I21" s="86"/>
      <c r="J21" s="75"/>
    </row>
    <row r="22" spans="1:10" s="81" customFormat="1" ht="12">
      <c r="A22" s="75"/>
      <c r="B22" s="84"/>
      <c r="C22" s="84"/>
      <c r="D22" s="84"/>
      <c r="E22" s="84"/>
      <c r="F22" s="76"/>
      <c r="G22" s="86"/>
      <c r="H22" s="84"/>
      <c r="I22" s="86"/>
      <c r="J22" s="75"/>
    </row>
    <row r="23" spans="1:10" s="81" customFormat="1" ht="12">
      <c r="A23" s="75"/>
      <c r="B23" s="84"/>
      <c r="C23" s="84"/>
      <c r="D23" s="84"/>
      <c r="E23" s="84"/>
      <c r="F23" s="76"/>
      <c r="G23" s="86"/>
      <c r="H23" s="84"/>
      <c r="I23" s="86"/>
      <c r="J23" s="75"/>
    </row>
    <row r="24" spans="2:9" ht="15.75">
      <c r="B24" s="143"/>
      <c r="C24" s="143"/>
      <c r="D24" s="143"/>
      <c r="E24" s="143"/>
      <c r="G24" s="144"/>
      <c r="H24" s="143"/>
      <c r="I24" s="144"/>
    </row>
    <row r="25" spans="2:9" ht="15.75">
      <c r="B25" s="143"/>
      <c r="C25" s="143"/>
      <c r="D25" s="143"/>
      <c r="E25" s="143"/>
      <c r="G25" s="144"/>
      <c r="H25" s="143"/>
      <c r="I25" s="144"/>
    </row>
    <row r="26" spans="2:9" ht="15.75">
      <c r="B26" s="143"/>
      <c r="C26" s="143"/>
      <c r="D26" s="143"/>
      <c r="E26" s="143"/>
      <c r="G26" s="144"/>
      <c r="H26" s="143"/>
      <c r="I26" s="144"/>
    </row>
    <row r="27" spans="2:9" ht="15.75">
      <c r="B27" s="143"/>
      <c r="C27" s="143"/>
      <c r="D27" s="143"/>
      <c r="E27" s="143"/>
      <c r="G27" s="144"/>
      <c r="H27" s="143"/>
      <c r="I27" s="144"/>
    </row>
    <row r="28" spans="2:9" ht="15.75">
      <c r="B28" s="143"/>
      <c r="C28" s="143"/>
      <c r="D28" s="143"/>
      <c r="E28" s="143"/>
      <c r="G28" s="144"/>
      <c r="H28" s="143"/>
      <c r="I28" s="144"/>
    </row>
    <row r="29" spans="2:9" ht="15.75">
      <c r="B29" s="143"/>
      <c r="C29" s="143"/>
      <c r="D29" s="143"/>
      <c r="E29" s="143"/>
      <c r="G29" s="144"/>
      <c r="H29" s="143"/>
      <c r="I29" s="144"/>
    </row>
    <row r="30" spans="2:9" ht="15.75">
      <c r="B30" s="143"/>
      <c r="C30" s="143"/>
      <c r="D30" s="143"/>
      <c r="E30" s="143"/>
      <c r="G30" s="144"/>
      <c r="H30" s="143"/>
      <c r="I30" s="144"/>
    </row>
    <row r="31" spans="2:9" ht="15.75">
      <c r="B31" s="143"/>
      <c r="C31" s="143"/>
      <c r="D31" s="143"/>
      <c r="E31" s="143"/>
      <c r="G31" s="144"/>
      <c r="H31" s="143"/>
      <c r="I31" s="144"/>
    </row>
    <row r="32" spans="2:9" ht="15.75">
      <c r="B32" s="143"/>
      <c r="C32" s="143"/>
      <c r="D32" s="143"/>
      <c r="E32" s="143"/>
      <c r="G32" s="144"/>
      <c r="H32" s="143"/>
      <c r="I32" s="144"/>
    </row>
    <row r="33" spans="2:9" ht="15.75">
      <c r="B33" s="143"/>
      <c r="C33" s="143"/>
      <c r="D33" s="143"/>
      <c r="E33" s="143"/>
      <c r="G33" s="144"/>
      <c r="H33" s="143"/>
      <c r="I33" s="144"/>
    </row>
    <row r="34" spans="2:9" ht="15.75">
      <c r="B34" s="143"/>
      <c r="C34" s="143"/>
      <c r="D34" s="143"/>
      <c r="E34" s="143"/>
      <c r="G34" s="144"/>
      <c r="H34" s="143"/>
      <c r="I34" s="144"/>
    </row>
    <row r="35" spans="2:9" ht="15.75">
      <c r="B35" s="143"/>
      <c r="C35" s="143"/>
      <c r="D35" s="143"/>
      <c r="E35" s="143"/>
      <c r="G35" s="144"/>
      <c r="H35" s="143"/>
      <c r="I35" s="144"/>
    </row>
    <row r="36" spans="2:9" ht="15.75">
      <c r="B36" s="143"/>
      <c r="C36" s="143"/>
      <c r="D36" s="143"/>
      <c r="E36" s="143"/>
      <c r="G36" s="144"/>
      <c r="H36" s="143"/>
      <c r="I36" s="144"/>
    </row>
    <row r="37" spans="2:9" ht="15.75">
      <c r="B37" s="143"/>
      <c r="C37" s="143"/>
      <c r="D37" s="143"/>
      <c r="E37" s="143"/>
      <c r="G37" s="144"/>
      <c r="H37" s="143"/>
      <c r="I37" s="144"/>
    </row>
  </sheetData>
  <sheetProtection/>
  <mergeCells count="7">
    <mergeCell ref="B7:B8"/>
    <mergeCell ref="A7:A11"/>
    <mergeCell ref="J7:J11"/>
    <mergeCell ref="E7:F7"/>
    <mergeCell ref="E8:F8"/>
    <mergeCell ref="A3:E3"/>
    <mergeCell ref="F3:J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4" r:id="rId2"/>
  <colBreaks count="1" manualBreakCount="1">
    <brk id="5" max="20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63"/>
  <sheetViews>
    <sheetView view="pageBreakPreview" zoomScaleNormal="90" zoomScaleSheetLayoutView="100" zoomScalePageLayoutView="0" workbookViewId="0" topLeftCell="A1">
      <selection activeCell="F25" sqref="F25"/>
    </sheetView>
  </sheetViews>
  <sheetFormatPr defaultColWidth="8.88671875" defaultRowHeight="13.5"/>
  <cols>
    <col min="1" max="1" width="9.77734375" style="66" customWidth="1"/>
    <col min="2" max="13" width="8.77734375" style="66" customWidth="1"/>
    <col min="14" max="14" width="9.77734375" style="65" customWidth="1"/>
    <col min="15" max="15" width="9.77734375" style="66" customWidth="1"/>
    <col min="16" max="19" width="13.77734375" style="66" customWidth="1"/>
    <col min="20" max="22" width="8.77734375" style="66" customWidth="1"/>
    <col min="23" max="25" width="8.77734375" style="65" customWidth="1"/>
    <col min="26" max="26" width="9.77734375" style="65" customWidth="1"/>
    <col min="27" max="16384" width="8.88671875" style="65" customWidth="1"/>
  </cols>
  <sheetData>
    <row r="1" spans="1:26" s="59" customFormat="1" ht="12" customHeight="1">
      <c r="A1" s="992" t="s">
        <v>1157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923" t="s">
        <v>68</v>
      </c>
      <c r="O1" s="992" t="s">
        <v>1157</v>
      </c>
      <c r="P1" s="58"/>
      <c r="Q1" s="58"/>
      <c r="R1" s="58"/>
      <c r="S1" s="58"/>
      <c r="T1" s="58"/>
      <c r="U1" s="58"/>
      <c r="V1" s="58"/>
      <c r="Z1" s="923" t="s">
        <v>68</v>
      </c>
    </row>
    <row r="2" spans="1:25" s="56" customFormat="1" ht="12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O2" s="55"/>
      <c r="P2" s="55"/>
      <c r="Q2" s="55"/>
      <c r="R2" s="55"/>
      <c r="S2" s="55"/>
      <c r="T2" s="55"/>
      <c r="U2" s="55"/>
      <c r="V2" s="55"/>
      <c r="Y2" s="90"/>
    </row>
    <row r="3" spans="1:26" s="361" customFormat="1" ht="49.5" customHeight="1">
      <c r="A3" s="1813" t="s">
        <v>354</v>
      </c>
      <c r="B3" s="1813"/>
      <c r="C3" s="1813"/>
      <c r="D3" s="1813"/>
      <c r="E3" s="1813"/>
      <c r="F3" s="1813"/>
      <c r="G3" s="1813"/>
      <c r="H3" s="1814" t="s">
        <v>1674</v>
      </c>
      <c r="I3" s="1815"/>
      <c r="J3" s="1815"/>
      <c r="K3" s="1815"/>
      <c r="L3" s="1815"/>
      <c r="M3" s="1815"/>
      <c r="N3" s="1815"/>
      <c r="O3" s="1813" t="s">
        <v>355</v>
      </c>
      <c r="P3" s="1813"/>
      <c r="Q3" s="1813"/>
      <c r="R3" s="1813"/>
      <c r="S3" s="1813"/>
      <c r="T3" s="1814" t="s">
        <v>1675</v>
      </c>
      <c r="U3" s="1815"/>
      <c r="V3" s="1815"/>
      <c r="W3" s="1815"/>
      <c r="X3" s="1815"/>
      <c r="Y3" s="1815"/>
      <c r="Z3" s="1815"/>
    </row>
    <row r="4" spans="1:25" s="68" customFormat="1" ht="12" customHeight="1">
      <c r="A4" s="60"/>
      <c r="B4" s="60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60"/>
      <c r="P4" s="88"/>
      <c r="Q4" s="88"/>
      <c r="R4" s="88"/>
      <c r="S4" s="88"/>
      <c r="T4" s="88"/>
      <c r="U4" s="88"/>
      <c r="V4" s="88"/>
      <c r="W4" s="67"/>
      <c r="X4" s="67"/>
      <c r="Y4" s="67"/>
    </row>
    <row r="5" spans="1:26" s="921" customFormat="1" ht="12" customHeight="1" thickBot="1">
      <c r="A5" s="921" t="s">
        <v>986</v>
      </c>
      <c r="N5" s="922" t="s">
        <v>1670</v>
      </c>
      <c r="O5" s="921" t="s">
        <v>986</v>
      </c>
      <c r="Z5" s="922" t="s">
        <v>1670</v>
      </c>
    </row>
    <row r="6" spans="1:26" s="62" customFormat="1" ht="17.25" customHeight="1">
      <c r="A6" s="1816" t="s">
        <v>557</v>
      </c>
      <c r="B6" s="1802" t="s">
        <v>558</v>
      </c>
      <c r="C6" s="1816"/>
      <c r="D6" s="1799" t="s">
        <v>982</v>
      </c>
      <c r="E6" s="1800"/>
      <c r="F6" s="1800"/>
      <c r="G6" s="1800"/>
      <c r="H6" s="1800"/>
      <c r="I6" s="1800" t="s">
        <v>183</v>
      </c>
      <c r="J6" s="1800"/>
      <c r="K6" s="1800"/>
      <c r="L6" s="1800"/>
      <c r="M6" s="1801"/>
      <c r="N6" s="1802" t="s">
        <v>3</v>
      </c>
      <c r="O6" s="1816" t="s">
        <v>559</v>
      </c>
      <c r="P6" s="1799" t="s">
        <v>560</v>
      </c>
      <c r="Q6" s="1800"/>
      <c r="R6" s="1800"/>
      <c r="S6" s="1801"/>
      <c r="T6" s="674" t="s">
        <v>561</v>
      </c>
      <c r="U6" s="675"/>
      <c r="V6" s="675"/>
      <c r="W6" s="675"/>
      <c r="X6" s="675"/>
      <c r="Y6" s="675"/>
      <c r="Z6" s="1802" t="s">
        <v>3</v>
      </c>
    </row>
    <row r="7" spans="1:26" s="62" customFormat="1" ht="17.25" customHeight="1">
      <c r="A7" s="1817"/>
      <c r="B7" s="1803"/>
      <c r="C7" s="1817"/>
      <c r="D7" s="1824" t="s">
        <v>983</v>
      </c>
      <c r="E7" s="1825"/>
      <c r="F7" s="1825"/>
      <c r="G7" s="1825"/>
      <c r="H7" s="1825"/>
      <c r="I7" s="1825" t="s">
        <v>984</v>
      </c>
      <c r="J7" s="1825"/>
      <c r="K7" s="1825"/>
      <c r="L7" s="1825"/>
      <c r="M7" s="1826"/>
      <c r="N7" s="1803"/>
      <c r="O7" s="1817"/>
      <c r="P7" s="1805" t="s">
        <v>1672</v>
      </c>
      <c r="Q7" s="1806"/>
      <c r="R7" s="1805" t="s">
        <v>1673</v>
      </c>
      <c r="S7" s="1806"/>
      <c r="T7" s="1809" t="s">
        <v>987</v>
      </c>
      <c r="U7" s="1810"/>
      <c r="V7" s="1809" t="s">
        <v>988</v>
      </c>
      <c r="W7" s="1810"/>
      <c r="X7" s="1809" t="s">
        <v>989</v>
      </c>
      <c r="Y7" s="1810"/>
      <c r="Z7" s="1803"/>
    </row>
    <row r="8" spans="1:26" s="62" customFormat="1" ht="50.25" customHeight="1">
      <c r="A8" s="1817"/>
      <c r="B8" s="1804" t="s">
        <v>128</v>
      </c>
      <c r="C8" s="1818"/>
      <c r="D8" s="1819" t="s">
        <v>562</v>
      </c>
      <c r="E8" s="1820"/>
      <c r="F8" s="1819" t="s">
        <v>568</v>
      </c>
      <c r="G8" s="1821"/>
      <c r="H8" s="1822" t="s">
        <v>569</v>
      </c>
      <c r="I8" s="1823"/>
      <c r="J8" s="676" t="s">
        <v>563</v>
      </c>
      <c r="K8" s="677"/>
      <c r="L8" s="1402" t="s">
        <v>1671</v>
      </c>
      <c r="M8" s="677"/>
      <c r="N8" s="1803"/>
      <c r="O8" s="1817"/>
      <c r="P8" s="1807"/>
      <c r="Q8" s="1808"/>
      <c r="R8" s="1807"/>
      <c r="S8" s="1808"/>
      <c r="T8" s="1811"/>
      <c r="U8" s="1812"/>
      <c r="V8" s="1811"/>
      <c r="W8" s="1812"/>
      <c r="X8" s="1811"/>
      <c r="Y8" s="1812"/>
      <c r="Z8" s="1803"/>
    </row>
    <row r="9" spans="1:26" s="62" customFormat="1" ht="17.25" customHeight="1">
      <c r="A9" s="1817"/>
      <c r="B9" s="678" t="s">
        <v>564</v>
      </c>
      <c r="C9" s="679" t="s">
        <v>565</v>
      </c>
      <c r="D9" s="678" t="s">
        <v>564</v>
      </c>
      <c r="E9" s="679" t="s">
        <v>566</v>
      </c>
      <c r="F9" s="678" t="s">
        <v>564</v>
      </c>
      <c r="G9" s="679" t="s">
        <v>565</v>
      </c>
      <c r="H9" s="678" t="s">
        <v>564</v>
      </c>
      <c r="I9" s="679" t="s">
        <v>565</v>
      </c>
      <c r="J9" s="678" t="s">
        <v>564</v>
      </c>
      <c r="K9" s="679" t="s">
        <v>565</v>
      </c>
      <c r="L9" s="678" t="s">
        <v>567</v>
      </c>
      <c r="M9" s="679" t="s">
        <v>565</v>
      </c>
      <c r="N9" s="1803"/>
      <c r="O9" s="1817"/>
      <c r="P9" s="678" t="s">
        <v>564</v>
      </c>
      <c r="Q9" s="679" t="s">
        <v>565</v>
      </c>
      <c r="R9" s="678" t="s">
        <v>567</v>
      </c>
      <c r="S9" s="679" t="s">
        <v>565</v>
      </c>
      <c r="T9" s="678" t="s">
        <v>567</v>
      </c>
      <c r="U9" s="679" t="s">
        <v>566</v>
      </c>
      <c r="V9" s="678" t="s">
        <v>564</v>
      </c>
      <c r="W9" s="679" t="s">
        <v>565</v>
      </c>
      <c r="X9" s="678" t="s">
        <v>567</v>
      </c>
      <c r="Y9" s="678" t="s">
        <v>566</v>
      </c>
      <c r="Z9" s="1803"/>
    </row>
    <row r="10" spans="1:26" s="62" customFormat="1" ht="17.25" customHeight="1">
      <c r="A10" s="1818"/>
      <c r="B10" s="680" t="s">
        <v>981</v>
      </c>
      <c r="C10" s="681" t="s">
        <v>130</v>
      </c>
      <c r="D10" s="680" t="s">
        <v>981</v>
      </c>
      <c r="E10" s="681" t="s">
        <v>130</v>
      </c>
      <c r="F10" s="680" t="s">
        <v>981</v>
      </c>
      <c r="G10" s="681" t="s">
        <v>130</v>
      </c>
      <c r="H10" s="680" t="s">
        <v>981</v>
      </c>
      <c r="I10" s="681" t="s">
        <v>130</v>
      </c>
      <c r="J10" s="680" t="s">
        <v>981</v>
      </c>
      <c r="K10" s="681" t="s">
        <v>130</v>
      </c>
      <c r="L10" s="680" t="s">
        <v>981</v>
      </c>
      <c r="M10" s="681" t="s">
        <v>130</v>
      </c>
      <c r="N10" s="1804"/>
      <c r="O10" s="1818"/>
      <c r="P10" s="680" t="s">
        <v>981</v>
      </c>
      <c r="Q10" s="681" t="s">
        <v>130</v>
      </c>
      <c r="R10" s="680" t="s">
        <v>981</v>
      </c>
      <c r="S10" s="681" t="s">
        <v>130</v>
      </c>
      <c r="T10" s="680" t="s">
        <v>981</v>
      </c>
      <c r="U10" s="681" t="s">
        <v>130</v>
      </c>
      <c r="V10" s="680" t="s">
        <v>981</v>
      </c>
      <c r="W10" s="681" t="s">
        <v>130</v>
      </c>
      <c r="X10" s="680" t="s">
        <v>981</v>
      </c>
      <c r="Y10" s="680" t="s">
        <v>130</v>
      </c>
      <c r="Z10" s="1804"/>
    </row>
    <row r="11" spans="1:26" s="62" customFormat="1" ht="24.75" customHeight="1">
      <c r="A11" s="1066">
        <v>2016</v>
      </c>
      <c r="B11" s="1067">
        <v>13798</v>
      </c>
      <c r="C11" s="595">
        <v>42472025</v>
      </c>
      <c r="D11" s="595">
        <v>6068</v>
      </c>
      <c r="E11" s="595">
        <v>13516814</v>
      </c>
      <c r="F11" s="595">
        <v>482</v>
      </c>
      <c r="G11" s="595">
        <v>3895397</v>
      </c>
      <c r="H11" s="595">
        <v>2918</v>
      </c>
      <c r="I11" s="595">
        <v>11395115</v>
      </c>
      <c r="J11" s="595">
        <v>975</v>
      </c>
      <c r="K11" s="595">
        <v>5102177</v>
      </c>
      <c r="L11" s="595">
        <v>39</v>
      </c>
      <c r="M11" s="595">
        <v>51841</v>
      </c>
      <c r="N11" s="1068">
        <v>2016</v>
      </c>
      <c r="O11" s="1069">
        <v>2016</v>
      </c>
      <c r="P11" s="595">
        <v>240</v>
      </c>
      <c r="Q11" s="595">
        <v>883500</v>
      </c>
      <c r="R11" s="595">
        <v>2399</v>
      </c>
      <c r="S11" s="595">
        <v>4965407</v>
      </c>
      <c r="T11" s="595">
        <v>13</v>
      </c>
      <c r="U11" s="595">
        <v>174243</v>
      </c>
      <c r="V11" s="595">
        <v>595</v>
      </c>
      <c r="W11" s="595">
        <v>2345583</v>
      </c>
      <c r="X11" s="595">
        <v>69</v>
      </c>
      <c r="Y11" s="595">
        <v>141948</v>
      </c>
      <c r="Z11" s="1068">
        <v>2016</v>
      </c>
    </row>
    <row r="12" spans="1:26" s="62" customFormat="1" ht="24.75" customHeight="1">
      <c r="A12" s="1066">
        <v>2017</v>
      </c>
      <c r="B12" s="1067">
        <v>14485</v>
      </c>
      <c r="C12" s="595">
        <v>47288841</v>
      </c>
      <c r="D12" s="595">
        <v>5863</v>
      </c>
      <c r="E12" s="595">
        <v>13251316</v>
      </c>
      <c r="F12" s="595">
        <v>698</v>
      </c>
      <c r="G12" s="595">
        <v>5757133</v>
      </c>
      <c r="H12" s="595">
        <v>3469</v>
      </c>
      <c r="I12" s="595">
        <v>13900717</v>
      </c>
      <c r="J12" s="595">
        <v>1045</v>
      </c>
      <c r="K12" s="595">
        <v>5611897</v>
      </c>
      <c r="L12" s="595">
        <v>49</v>
      </c>
      <c r="M12" s="595">
        <v>75471</v>
      </c>
      <c r="N12" s="1068">
        <v>2017</v>
      </c>
      <c r="O12" s="1069">
        <v>2017</v>
      </c>
      <c r="P12" s="595">
        <v>248</v>
      </c>
      <c r="Q12" s="595">
        <v>992158</v>
      </c>
      <c r="R12" s="595">
        <v>2522</v>
      </c>
      <c r="S12" s="595">
        <v>5254249</v>
      </c>
      <c r="T12" s="595">
        <v>6</v>
      </c>
      <c r="U12" s="595">
        <v>53303</v>
      </c>
      <c r="V12" s="595">
        <v>536</v>
      </c>
      <c r="W12" s="595">
        <v>2278023</v>
      </c>
      <c r="X12" s="595">
        <v>49</v>
      </c>
      <c r="Y12" s="595">
        <v>114574</v>
      </c>
      <c r="Z12" s="1068">
        <v>2017</v>
      </c>
    </row>
    <row r="13" spans="1:26" s="62" customFormat="1" ht="24.75" customHeight="1">
      <c r="A13" s="1066">
        <v>2018</v>
      </c>
      <c r="B13" s="1067">
        <v>14690</v>
      </c>
      <c r="C13" s="595">
        <v>50539991</v>
      </c>
      <c r="D13" s="595">
        <v>5714</v>
      </c>
      <c r="E13" s="595">
        <v>13110849</v>
      </c>
      <c r="F13" s="595">
        <v>732</v>
      </c>
      <c r="G13" s="595">
        <v>6796833</v>
      </c>
      <c r="H13" s="595">
        <v>3672</v>
      </c>
      <c r="I13" s="595">
        <v>15403261</v>
      </c>
      <c r="J13" s="595">
        <v>1121</v>
      </c>
      <c r="K13" s="595">
        <v>6080652</v>
      </c>
      <c r="L13" s="595">
        <v>54</v>
      </c>
      <c r="M13" s="595">
        <v>97596</v>
      </c>
      <c r="N13" s="1068">
        <v>2018</v>
      </c>
      <c r="O13" s="1069">
        <v>2018</v>
      </c>
      <c r="P13" s="595">
        <v>247</v>
      </c>
      <c r="Q13" s="595">
        <v>1023231</v>
      </c>
      <c r="R13" s="595">
        <v>2694</v>
      </c>
      <c r="S13" s="595">
        <v>5757353</v>
      </c>
      <c r="T13" s="595">
        <v>10</v>
      </c>
      <c r="U13" s="595">
        <v>110723</v>
      </c>
      <c r="V13" s="595">
        <v>410</v>
      </c>
      <c r="W13" s="595">
        <v>2033318</v>
      </c>
      <c r="X13" s="595">
        <v>36</v>
      </c>
      <c r="Y13" s="595">
        <v>126175</v>
      </c>
      <c r="Z13" s="1068">
        <v>2018</v>
      </c>
    </row>
    <row r="14" spans="1:26" s="62" customFormat="1" ht="24.75" customHeight="1">
      <c r="A14" s="983">
        <v>2019</v>
      </c>
      <c r="B14" s="1067">
        <v>15532</v>
      </c>
      <c r="C14" s="595">
        <v>54518145</v>
      </c>
      <c r="D14" s="595">
        <v>5568</v>
      </c>
      <c r="E14" s="595">
        <v>13046996</v>
      </c>
      <c r="F14" s="595">
        <v>964</v>
      </c>
      <c r="G14" s="595">
        <v>8106503</v>
      </c>
      <c r="H14" s="595">
        <v>4155</v>
      </c>
      <c r="I14" s="595">
        <v>16841940</v>
      </c>
      <c r="J14" s="595">
        <v>1208</v>
      </c>
      <c r="K14" s="595">
        <v>6903392</v>
      </c>
      <c r="L14" s="595">
        <v>70</v>
      </c>
      <c r="M14" s="595">
        <v>114343</v>
      </c>
      <c r="N14" s="982">
        <v>2019</v>
      </c>
      <c r="O14" s="593">
        <v>2019</v>
      </c>
      <c r="P14" s="595">
        <v>245</v>
      </c>
      <c r="Q14" s="595">
        <v>976895</v>
      </c>
      <c r="R14" s="595">
        <v>2870</v>
      </c>
      <c r="S14" s="595">
        <v>6282022</v>
      </c>
      <c r="T14" s="595">
        <v>9</v>
      </c>
      <c r="U14" s="595">
        <v>127551</v>
      </c>
      <c r="V14" s="595">
        <v>398</v>
      </c>
      <c r="W14" s="595">
        <v>1967802</v>
      </c>
      <c r="X14" s="595">
        <v>45</v>
      </c>
      <c r="Y14" s="595">
        <v>150700</v>
      </c>
      <c r="Z14" s="982">
        <v>2019</v>
      </c>
    </row>
    <row r="15" spans="1:26" s="89" customFormat="1" ht="24.75" customHeight="1">
      <c r="A15" s="682">
        <v>2020</v>
      </c>
      <c r="B15" s="683">
        <f>SUM(D15,F15,H15,J15,L15,P15,R15,T15,V15,X15)</f>
        <v>16749</v>
      </c>
      <c r="C15" s="600">
        <v>61459703</v>
      </c>
      <c r="D15" s="600">
        <v>5414</v>
      </c>
      <c r="E15" s="600">
        <v>12742367</v>
      </c>
      <c r="F15" s="600">
        <v>1230</v>
      </c>
      <c r="G15" s="600">
        <v>10731860</v>
      </c>
      <c r="H15" s="600">
        <v>4869</v>
      </c>
      <c r="I15" s="600">
        <v>19614846</v>
      </c>
      <c r="J15" s="600">
        <v>1316</v>
      </c>
      <c r="K15" s="600">
        <v>7735973</v>
      </c>
      <c r="L15" s="600">
        <v>86</v>
      </c>
      <c r="M15" s="600">
        <v>158696</v>
      </c>
      <c r="N15" s="684">
        <v>2020</v>
      </c>
      <c r="O15" s="685">
        <v>2020</v>
      </c>
      <c r="P15" s="600">
        <v>245</v>
      </c>
      <c r="Q15" s="600">
        <v>1017323</v>
      </c>
      <c r="R15" s="600">
        <v>3012</v>
      </c>
      <c r="S15" s="600">
        <v>6642163</v>
      </c>
      <c r="T15" s="600">
        <v>14</v>
      </c>
      <c r="U15" s="600">
        <v>195854</v>
      </c>
      <c r="V15" s="600">
        <v>501</v>
      </c>
      <c r="W15" s="600">
        <v>2504649</v>
      </c>
      <c r="X15" s="600">
        <v>62</v>
      </c>
      <c r="Y15" s="600">
        <v>115973</v>
      </c>
      <c r="Z15" s="684">
        <v>2020</v>
      </c>
    </row>
    <row r="16" spans="1:26" s="61" customFormat="1" ht="3" customHeight="1" thickBot="1">
      <c r="A16" s="423"/>
      <c r="B16" s="424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4"/>
      <c r="O16" s="423"/>
      <c r="P16" s="425"/>
      <c r="Q16" s="426"/>
      <c r="R16" s="426"/>
      <c r="S16" s="426"/>
      <c r="T16" s="426"/>
      <c r="U16" s="425"/>
      <c r="V16" s="425"/>
      <c r="W16" s="425"/>
      <c r="X16" s="425"/>
      <c r="Y16" s="427"/>
      <c r="Z16" s="424"/>
    </row>
    <row r="17" spans="1:21" s="59" customFormat="1" ht="12" customHeight="1">
      <c r="A17" s="59" t="s">
        <v>990</v>
      </c>
      <c r="C17" s="920"/>
      <c r="D17" s="920"/>
      <c r="E17" s="920"/>
      <c r="F17" s="920"/>
      <c r="G17" s="920"/>
      <c r="H17" s="59" t="s">
        <v>1677</v>
      </c>
      <c r="I17" s="924"/>
      <c r="J17" s="920"/>
      <c r="K17" s="920"/>
      <c r="L17" s="920"/>
      <c r="M17" s="920"/>
      <c r="O17" s="59" t="s">
        <v>990</v>
      </c>
      <c r="Q17" s="920"/>
      <c r="S17" s="920"/>
      <c r="T17" s="59" t="s">
        <v>1676</v>
      </c>
      <c r="U17" s="920"/>
    </row>
    <row r="18" spans="1:24" s="59" customFormat="1" ht="12" customHeight="1">
      <c r="A18" s="59" t="s">
        <v>985</v>
      </c>
      <c r="H18" s="85" t="s">
        <v>991</v>
      </c>
      <c r="O18" s="59" t="s">
        <v>985</v>
      </c>
      <c r="P18" s="920"/>
      <c r="Q18" s="920"/>
      <c r="R18" s="920"/>
      <c r="S18" s="920"/>
      <c r="T18" s="85" t="s">
        <v>991</v>
      </c>
      <c r="U18" s="920"/>
      <c r="V18" s="920"/>
      <c r="W18" s="920"/>
      <c r="X18" s="920"/>
    </row>
    <row r="19" spans="1:24" ht="12.75" customHeight="1">
      <c r="A19" s="61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O19" s="61"/>
      <c r="P19" s="69"/>
      <c r="Q19" s="69"/>
      <c r="R19" s="69"/>
      <c r="S19" s="69"/>
      <c r="T19" s="69"/>
      <c r="U19" s="69"/>
      <c r="V19" s="69"/>
      <c r="W19" s="69"/>
      <c r="X19" s="69"/>
    </row>
    <row r="20" spans="16:24" ht="15.75">
      <c r="P20" s="70"/>
      <c r="Q20" s="70"/>
      <c r="R20" s="70"/>
      <c r="S20" s="70"/>
      <c r="T20" s="70"/>
      <c r="U20" s="70"/>
      <c r="V20" s="70"/>
      <c r="W20" s="69"/>
      <c r="X20" s="69"/>
    </row>
    <row r="21" spans="16:24" ht="15.75">
      <c r="P21" s="70"/>
      <c r="Q21" s="70"/>
      <c r="R21" s="70"/>
      <c r="S21" s="70"/>
      <c r="T21" s="70"/>
      <c r="U21" s="70"/>
      <c r="V21" s="70"/>
      <c r="W21" s="69"/>
      <c r="X21" s="69"/>
    </row>
    <row r="22" spans="16:24" ht="15.75">
      <c r="P22" s="70"/>
      <c r="Q22" s="70"/>
      <c r="R22" s="70"/>
      <c r="S22" s="70"/>
      <c r="T22" s="70"/>
      <c r="U22" s="70"/>
      <c r="V22" s="70"/>
      <c r="W22" s="69"/>
      <c r="X22" s="69"/>
    </row>
    <row r="23" spans="16:24" ht="15.75">
      <c r="P23" s="70"/>
      <c r="Q23" s="70"/>
      <c r="R23" s="70"/>
      <c r="S23" s="70"/>
      <c r="T23" s="70"/>
      <c r="U23" s="70"/>
      <c r="V23" s="70"/>
      <c r="W23" s="69"/>
      <c r="X23" s="69"/>
    </row>
    <row r="24" spans="16:24" ht="15.75">
      <c r="P24" s="70"/>
      <c r="Q24" s="70"/>
      <c r="R24" s="70"/>
      <c r="S24" s="70"/>
      <c r="T24" s="70"/>
      <c r="U24" s="70"/>
      <c r="V24" s="70"/>
      <c r="W24" s="69"/>
      <c r="X24" s="69"/>
    </row>
    <row r="25" spans="16:24" ht="15.75">
      <c r="P25" s="70"/>
      <c r="Q25" s="70"/>
      <c r="R25" s="70"/>
      <c r="S25" s="70"/>
      <c r="T25" s="70"/>
      <c r="U25" s="70"/>
      <c r="V25" s="70"/>
      <c r="W25" s="69"/>
      <c r="X25" s="69"/>
    </row>
    <row r="26" spans="16:24" ht="15.75">
      <c r="P26" s="70"/>
      <c r="Q26" s="70"/>
      <c r="R26" s="70"/>
      <c r="S26" s="70"/>
      <c r="T26" s="70"/>
      <c r="U26" s="70"/>
      <c r="V26" s="70"/>
      <c r="W26" s="69"/>
      <c r="X26" s="69"/>
    </row>
    <row r="27" spans="16:24" ht="15.75">
      <c r="P27" s="70"/>
      <c r="Q27" s="70"/>
      <c r="R27" s="70"/>
      <c r="S27" s="70"/>
      <c r="T27" s="70"/>
      <c r="U27" s="70"/>
      <c r="V27" s="70"/>
      <c r="W27" s="69"/>
      <c r="X27" s="69"/>
    </row>
    <row r="28" spans="16:24" ht="15.75">
      <c r="P28" s="70"/>
      <c r="Q28" s="70"/>
      <c r="R28" s="70"/>
      <c r="S28" s="70"/>
      <c r="T28" s="70"/>
      <c r="U28" s="70"/>
      <c r="V28" s="70"/>
      <c r="W28" s="69"/>
      <c r="X28" s="69"/>
    </row>
    <row r="29" spans="16:24" ht="15.75">
      <c r="P29" s="70"/>
      <c r="Q29" s="70"/>
      <c r="R29" s="70"/>
      <c r="S29" s="70"/>
      <c r="T29" s="70"/>
      <c r="U29" s="70"/>
      <c r="V29" s="70"/>
      <c r="W29" s="69"/>
      <c r="X29" s="69"/>
    </row>
    <row r="30" spans="16:24" ht="15.75">
      <c r="P30" s="70"/>
      <c r="Q30" s="70"/>
      <c r="R30" s="70"/>
      <c r="S30" s="70"/>
      <c r="T30" s="70"/>
      <c r="U30" s="70"/>
      <c r="V30" s="70"/>
      <c r="W30" s="69"/>
      <c r="X30" s="69"/>
    </row>
    <row r="31" spans="16:24" ht="15.75">
      <c r="P31" s="70"/>
      <c r="Q31" s="70"/>
      <c r="R31" s="70"/>
      <c r="S31" s="70"/>
      <c r="T31" s="70"/>
      <c r="U31" s="70"/>
      <c r="V31" s="70"/>
      <c r="W31" s="69"/>
      <c r="X31" s="69"/>
    </row>
    <row r="32" spans="16:24" ht="15.75">
      <c r="P32" s="70"/>
      <c r="Q32" s="70"/>
      <c r="R32" s="70"/>
      <c r="S32" s="70"/>
      <c r="T32" s="70"/>
      <c r="U32" s="70"/>
      <c r="V32" s="70"/>
      <c r="W32" s="69"/>
      <c r="X32" s="69"/>
    </row>
    <row r="33" spans="16:24" ht="15.75">
      <c r="P33" s="70"/>
      <c r="Q33" s="70"/>
      <c r="R33" s="70"/>
      <c r="S33" s="70"/>
      <c r="T33" s="70"/>
      <c r="U33" s="70"/>
      <c r="V33" s="70"/>
      <c r="W33" s="69"/>
      <c r="X33" s="69"/>
    </row>
    <row r="34" spans="16:24" ht="15.75">
      <c r="P34" s="70"/>
      <c r="Q34" s="70"/>
      <c r="R34" s="70"/>
      <c r="S34" s="70"/>
      <c r="T34" s="70"/>
      <c r="U34" s="70"/>
      <c r="V34" s="70"/>
      <c r="W34" s="69"/>
      <c r="X34" s="69"/>
    </row>
    <row r="35" spans="16:24" ht="15.75">
      <c r="P35" s="70"/>
      <c r="Q35" s="70"/>
      <c r="R35" s="70"/>
      <c r="S35" s="70"/>
      <c r="T35" s="70"/>
      <c r="U35" s="70"/>
      <c r="V35" s="70"/>
      <c r="W35" s="69"/>
      <c r="X35" s="69"/>
    </row>
    <row r="36" spans="16:24" ht="15.75">
      <c r="P36" s="70"/>
      <c r="Q36" s="70"/>
      <c r="R36" s="70"/>
      <c r="S36" s="70"/>
      <c r="T36" s="70"/>
      <c r="U36" s="70"/>
      <c r="V36" s="70"/>
      <c r="W36" s="69"/>
      <c r="X36" s="69"/>
    </row>
    <row r="37" spans="16:24" ht="15.75">
      <c r="P37" s="70"/>
      <c r="Q37" s="70"/>
      <c r="R37" s="70"/>
      <c r="S37" s="70"/>
      <c r="T37" s="70"/>
      <c r="U37" s="70"/>
      <c r="V37" s="70"/>
      <c r="W37" s="69"/>
      <c r="X37" s="69"/>
    </row>
    <row r="38" spans="16:24" ht="15.75">
      <c r="P38" s="70"/>
      <c r="Q38" s="70"/>
      <c r="R38" s="70"/>
      <c r="S38" s="70"/>
      <c r="T38" s="70"/>
      <c r="U38" s="70"/>
      <c r="V38" s="70"/>
      <c r="W38" s="69"/>
      <c r="X38" s="69"/>
    </row>
    <row r="39" spans="16:24" ht="15.75">
      <c r="P39" s="70"/>
      <c r="Q39" s="70"/>
      <c r="R39" s="70"/>
      <c r="S39" s="70"/>
      <c r="T39" s="70"/>
      <c r="U39" s="70"/>
      <c r="V39" s="70"/>
      <c r="W39" s="69"/>
      <c r="X39" s="69"/>
    </row>
    <row r="40" spans="16:24" ht="15.75">
      <c r="P40" s="70"/>
      <c r="Q40" s="70"/>
      <c r="R40" s="70"/>
      <c r="S40" s="70"/>
      <c r="T40" s="70"/>
      <c r="U40" s="70"/>
      <c r="V40" s="70"/>
      <c r="W40" s="69"/>
      <c r="X40" s="69"/>
    </row>
    <row r="41" spans="16:24" ht="15.75">
      <c r="P41" s="70"/>
      <c r="Q41" s="70"/>
      <c r="R41" s="70"/>
      <c r="S41" s="70"/>
      <c r="T41" s="70"/>
      <c r="U41" s="70"/>
      <c r="V41" s="70"/>
      <c r="W41" s="69"/>
      <c r="X41" s="69"/>
    </row>
    <row r="42" spans="16:24" ht="15.75">
      <c r="P42" s="70"/>
      <c r="Q42" s="70"/>
      <c r="R42" s="70"/>
      <c r="S42" s="70"/>
      <c r="T42" s="70"/>
      <c r="U42" s="70"/>
      <c r="V42" s="70"/>
      <c r="W42" s="69"/>
      <c r="X42" s="69"/>
    </row>
    <row r="43" spans="16:24" ht="15.75">
      <c r="P43" s="70"/>
      <c r="Q43" s="70"/>
      <c r="R43" s="70"/>
      <c r="S43" s="70"/>
      <c r="T43" s="70"/>
      <c r="U43" s="70"/>
      <c r="V43" s="70"/>
      <c r="W43" s="69"/>
      <c r="X43" s="69"/>
    </row>
    <row r="44" spans="16:24" ht="15.75">
      <c r="P44" s="70"/>
      <c r="Q44" s="70"/>
      <c r="R44" s="70"/>
      <c r="S44" s="70"/>
      <c r="T44" s="70"/>
      <c r="U44" s="70"/>
      <c r="V44" s="70"/>
      <c r="W44" s="69"/>
      <c r="X44" s="69"/>
    </row>
    <row r="45" spans="16:24" ht="15.75">
      <c r="P45" s="70"/>
      <c r="Q45" s="70"/>
      <c r="R45" s="70"/>
      <c r="S45" s="70"/>
      <c r="T45" s="70"/>
      <c r="U45" s="70"/>
      <c r="V45" s="70"/>
      <c r="W45" s="69"/>
      <c r="X45" s="69"/>
    </row>
    <row r="46" spans="16:24" ht="15.75">
      <c r="P46" s="70"/>
      <c r="Q46" s="70"/>
      <c r="R46" s="70"/>
      <c r="S46" s="70"/>
      <c r="T46" s="70"/>
      <c r="U46" s="70"/>
      <c r="V46" s="70"/>
      <c r="W46" s="69"/>
      <c r="X46" s="69"/>
    </row>
    <row r="47" spans="16:24" ht="15.75">
      <c r="P47" s="70"/>
      <c r="Q47" s="70"/>
      <c r="R47" s="70"/>
      <c r="S47" s="70"/>
      <c r="T47" s="70"/>
      <c r="U47" s="70"/>
      <c r="V47" s="70"/>
      <c r="W47" s="69"/>
      <c r="X47" s="69"/>
    </row>
    <row r="48" spans="16:24" ht="15.75">
      <c r="P48" s="70"/>
      <c r="Q48" s="70"/>
      <c r="R48" s="70"/>
      <c r="S48" s="70"/>
      <c r="T48" s="70"/>
      <c r="U48" s="70"/>
      <c r="V48" s="70"/>
      <c r="W48" s="69"/>
      <c r="X48" s="69"/>
    </row>
    <row r="49" spans="16:24" ht="15.75">
      <c r="P49" s="70"/>
      <c r="Q49" s="70"/>
      <c r="R49" s="70"/>
      <c r="S49" s="70"/>
      <c r="T49" s="70"/>
      <c r="U49" s="70"/>
      <c r="V49" s="70"/>
      <c r="W49" s="69"/>
      <c r="X49" s="69"/>
    </row>
    <row r="50" spans="16:24" ht="15.75">
      <c r="P50" s="70"/>
      <c r="Q50" s="70"/>
      <c r="R50" s="70"/>
      <c r="S50" s="70"/>
      <c r="T50" s="70"/>
      <c r="U50" s="70"/>
      <c r="V50" s="70"/>
      <c r="W50" s="69"/>
      <c r="X50" s="69"/>
    </row>
    <row r="51" spans="16:24" ht="15.75">
      <c r="P51" s="70"/>
      <c r="Q51" s="70"/>
      <c r="R51" s="70"/>
      <c r="S51" s="70"/>
      <c r="T51" s="70"/>
      <c r="U51" s="70"/>
      <c r="V51" s="70"/>
      <c r="W51" s="69"/>
      <c r="X51" s="69"/>
    </row>
    <row r="52" spans="16:24" ht="15.75">
      <c r="P52" s="70"/>
      <c r="Q52" s="70"/>
      <c r="R52" s="70"/>
      <c r="S52" s="70"/>
      <c r="T52" s="70"/>
      <c r="U52" s="70"/>
      <c r="V52" s="70"/>
      <c r="W52" s="69"/>
      <c r="X52" s="69"/>
    </row>
    <row r="53" spans="16:24" ht="15.75">
      <c r="P53" s="70"/>
      <c r="Q53" s="70"/>
      <c r="R53" s="70"/>
      <c r="S53" s="70"/>
      <c r="T53" s="70"/>
      <c r="U53" s="70"/>
      <c r="V53" s="70"/>
      <c r="W53" s="69"/>
      <c r="X53" s="69"/>
    </row>
    <row r="54" spans="16:24" ht="15.75">
      <c r="P54" s="70"/>
      <c r="Q54" s="70"/>
      <c r="R54" s="70"/>
      <c r="S54" s="70"/>
      <c r="T54" s="70"/>
      <c r="U54" s="70"/>
      <c r="V54" s="70"/>
      <c r="W54" s="69"/>
      <c r="X54" s="69"/>
    </row>
    <row r="55" spans="16:24" ht="15.75">
      <c r="P55" s="70"/>
      <c r="Q55" s="70"/>
      <c r="R55" s="70"/>
      <c r="S55" s="70"/>
      <c r="T55" s="70"/>
      <c r="U55" s="70"/>
      <c r="V55" s="70"/>
      <c r="W55" s="69"/>
      <c r="X55" s="69"/>
    </row>
    <row r="56" spans="16:24" ht="15.75">
      <c r="P56" s="70"/>
      <c r="Q56" s="70"/>
      <c r="R56" s="70"/>
      <c r="S56" s="70"/>
      <c r="T56" s="70"/>
      <c r="U56" s="70"/>
      <c r="V56" s="70"/>
      <c r="W56" s="69"/>
      <c r="X56" s="69"/>
    </row>
    <row r="57" spans="16:24" ht="15.75">
      <c r="P57" s="70"/>
      <c r="Q57" s="70"/>
      <c r="R57" s="70"/>
      <c r="S57" s="70"/>
      <c r="T57" s="70"/>
      <c r="U57" s="70"/>
      <c r="V57" s="70"/>
      <c r="W57" s="69"/>
      <c r="X57" s="69"/>
    </row>
    <row r="58" spans="16:24" ht="15.75">
      <c r="P58" s="70"/>
      <c r="Q58" s="70"/>
      <c r="R58" s="70"/>
      <c r="S58" s="70"/>
      <c r="T58" s="70"/>
      <c r="U58" s="70"/>
      <c r="V58" s="70"/>
      <c r="W58" s="69"/>
      <c r="X58" s="69"/>
    </row>
    <row r="59" spans="16:24" ht="15.75">
      <c r="P59" s="70"/>
      <c r="Q59" s="70"/>
      <c r="R59" s="70"/>
      <c r="S59" s="70"/>
      <c r="T59" s="70"/>
      <c r="U59" s="70"/>
      <c r="V59" s="70"/>
      <c r="W59" s="69"/>
      <c r="X59" s="69"/>
    </row>
    <row r="60" spans="16:24" ht="15.75">
      <c r="P60" s="70"/>
      <c r="Q60" s="70"/>
      <c r="R60" s="70"/>
      <c r="S60" s="70"/>
      <c r="T60" s="70"/>
      <c r="U60" s="70"/>
      <c r="V60" s="70"/>
      <c r="W60" s="69"/>
      <c r="X60" s="69"/>
    </row>
    <row r="61" spans="2:24" ht="15.75"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P61" s="70"/>
      <c r="Q61" s="70"/>
      <c r="R61" s="70"/>
      <c r="S61" s="70"/>
      <c r="T61" s="70"/>
      <c r="U61" s="70"/>
      <c r="V61" s="70"/>
      <c r="W61" s="69"/>
      <c r="X61" s="69"/>
    </row>
    <row r="62" spans="1:24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O62" s="65"/>
      <c r="P62" s="70"/>
      <c r="Q62" s="70"/>
      <c r="R62" s="70"/>
      <c r="S62" s="70"/>
      <c r="T62" s="70"/>
      <c r="U62" s="70"/>
      <c r="V62" s="70"/>
      <c r="W62" s="69"/>
      <c r="X62" s="69"/>
    </row>
    <row r="63" spans="1:15" ht="15.75">
      <c r="A63" s="65"/>
      <c r="O63" s="65"/>
    </row>
  </sheetData>
  <sheetProtection/>
  <mergeCells count="23">
    <mergeCell ref="H8:I8"/>
    <mergeCell ref="B6:C7"/>
    <mergeCell ref="I6:M6"/>
    <mergeCell ref="D7:H7"/>
    <mergeCell ref="I7:M7"/>
    <mergeCell ref="A3:G3"/>
    <mergeCell ref="H3:N3"/>
    <mergeCell ref="O3:S3"/>
    <mergeCell ref="T3:Z3"/>
    <mergeCell ref="A6:A10"/>
    <mergeCell ref="D6:H6"/>
    <mergeCell ref="X7:Y8"/>
    <mergeCell ref="B8:C8"/>
    <mergeCell ref="D8:E8"/>
    <mergeCell ref="F8:G8"/>
    <mergeCell ref="N6:N10"/>
    <mergeCell ref="O6:O10"/>
    <mergeCell ref="P6:S6"/>
    <mergeCell ref="Z6:Z10"/>
    <mergeCell ref="P7:Q8"/>
    <mergeCell ref="R7:S8"/>
    <mergeCell ref="T7:U8"/>
    <mergeCell ref="V7:W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scale="87" r:id="rId1"/>
  <colBreaks count="3" manualBreakCount="3">
    <brk id="7" max="65535" man="1"/>
    <brk id="14" max="65535" man="1"/>
    <brk id="1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5"/>
  <sheetViews>
    <sheetView zoomScale="118" zoomScaleNormal="118" zoomScaleSheetLayoutView="90" zoomScalePageLayoutView="0" workbookViewId="0" topLeftCell="A1">
      <selection activeCell="F23" sqref="F23"/>
    </sheetView>
  </sheetViews>
  <sheetFormatPr defaultColWidth="8.88671875" defaultRowHeight="13.5"/>
  <cols>
    <col min="1" max="1" width="7.5546875" style="78" customWidth="1"/>
    <col min="2" max="4" width="6.4453125" style="78" customWidth="1"/>
    <col min="5" max="5" width="5.88671875" style="78" customWidth="1"/>
    <col min="6" max="6" width="6.6640625" style="78" customWidth="1"/>
    <col min="7" max="7" width="10.88671875" style="78" customWidth="1"/>
    <col min="8" max="8" width="12.99609375" style="78" customWidth="1"/>
    <col min="9" max="9" width="13.6640625" style="78" customWidth="1"/>
    <col min="10" max="10" width="14.21484375" style="83" customWidth="1"/>
    <col min="11" max="11" width="11.88671875" style="83" customWidth="1"/>
    <col min="12" max="12" width="9.4453125" style="83" customWidth="1"/>
    <col min="13" max="13" width="18.21484375" style="83" customWidth="1"/>
    <col min="14" max="14" width="8.6640625" style="83" customWidth="1"/>
    <col min="15" max="15" width="7.77734375" style="78" customWidth="1"/>
    <col min="16" max="16" width="6.88671875" style="78" customWidth="1"/>
    <col min="17" max="17" width="10.10546875" style="78" customWidth="1"/>
    <col min="18" max="18" width="7.5546875" style="78" customWidth="1"/>
    <col min="19" max="19" width="9.3359375" style="78" customWidth="1"/>
    <col min="20" max="20" width="7.6640625" style="78" customWidth="1"/>
    <col min="21" max="21" width="8.88671875" style="78" customWidth="1"/>
    <col min="22" max="22" width="7.21484375" style="78" customWidth="1"/>
    <col min="23" max="23" width="6.21484375" style="78" customWidth="1"/>
    <col min="24" max="24" width="7.88671875" style="78" customWidth="1"/>
    <col min="25" max="25" width="7.5546875" style="83" customWidth="1"/>
    <col min="26" max="26" width="6.3359375" style="83" customWidth="1"/>
    <col min="27" max="27" width="7.88671875" style="83" customWidth="1"/>
    <col min="28" max="28" width="6.4453125" style="83" customWidth="1"/>
    <col min="29" max="29" width="10.6640625" style="1149" customWidth="1"/>
    <col min="30" max="30" width="7.3359375" style="83" customWidth="1"/>
    <col min="31" max="31" width="12.10546875" style="83" customWidth="1"/>
    <col min="32" max="32" width="10.77734375" style="83" bestFit="1" customWidth="1"/>
    <col min="33" max="33" width="11.10546875" style="83" customWidth="1"/>
    <col min="34" max="34" width="6.3359375" style="83" customWidth="1"/>
    <col min="35" max="16384" width="8.88671875" style="83" customWidth="1"/>
  </cols>
  <sheetData>
    <row r="1" spans="1:34" s="1060" customFormat="1" ht="12" customHeight="1">
      <c r="A1" s="992" t="s">
        <v>1157</v>
      </c>
      <c r="B1" s="1053"/>
      <c r="C1" s="1053"/>
      <c r="D1" s="1053"/>
      <c r="E1" s="1053"/>
      <c r="F1" s="1053"/>
      <c r="G1" s="1053"/>
      <c r="H1" s="1053"/>
      <c r="I1" s="1053"/>
      <c r="N1" s="1061" t="s">
        <v>68</v>
      </c>
      <c r="O1" s="992" t="s">
        <v>1157</v>
      </c>
      <c r="P1" s="1053"/>
      <c r="Q1" s="1053"/>
      <c r="R1" s="1053"/>
      <c r="S1" s="1053"/>
      <c r="T1" s="1053"/>
      <c r="U1" s="1053"/>
      <c r="V1" s="1053"/>
      <c r="W1" s="1053"/>
      <c r="X1" s="1053"/>
      <c r="AC1" s="1152"/>
      <c r="AH1" s="1061" t="s">
        <v>68</v>
      </c>
    </row>
    <row r="2" spans="1:29" s="81" customFormat="1" ht="12" customHeight="1">
      <c r="A2" s="75"/>
      <c r="B2" s="75"/>
      <c r="C2" s="75"/>
      <c r="D2" s="75"/>
      <c r="E2" s="75"/>
      <c r="F2" s="75"/>
      <c r="G2" s="75"/>
      <c r="H2" s="75"/>
      <c r="I2" s="75"/>
      <c r="O2" s="75"/>
      <c r="P2" s="75"/>
      <c r="Q2" s="75"/>
      <c r="R2" s="75"/>
      <c r="S2" s="75"/>
      <c r="T2" s="75"/>
      <c r="U2" s="75"/>
      <c r="V2" s="75"/>
      <c r="W2" s="75"/>
      <c r="X2" s="75"/>
      <c r="AC2" s="1070"/>
    </row>
    <row r="3" spans="1:34" s="10" customFormat="1" ht="26.25" customHeight="1">
      <c r="A3" s="1769" t="s">
        <v>1158</v>
      </c>
      <c r="B3" s="1769"/>
      <c r="C3" s="1769"/>
      <c r="D3" s="1769"/>
      <c r="E3" s="1769"/>
      <c r="F3" s="1769"/>
      <c r="G3" s="1769"/>
      <c r="H3" s="1769"/>
      <c r="I3" s="1071" t="s">
        <v>1159</v>
      </c>
      <c r="J3" s="1072"/>
      <c r="K3" s="1072"/>
      <c r="L3" s="1072"/>
      <c r="M3" s="1072"/>
      <c r="N3" s="1072"/>
      <c r="O3" s="1832" t="s">
        <v>1160</v>
      </c>
      <c r="P3" s="1832"/>
      <c r="Q3" s="1832"/>
      <c r="R3" s="1832"/>
      <c r="S3" s="1832"/>
      <c r="T3" s="1832"/>
      <c r="U3" s="1832"/>
      <c r="V3" s="1832"/>
      <c r="W3" s="1832" t="s">
        <v>1161</v>
      </c>
      <c r="X3" s="1832"/>
      <c r="Y3" s="1832"/>
      <c r="Z3" s="1832"/>
      <c r="AA3" s="1832"/>
      <c r="AB3" s="1832"/>
      <c r="AC3" s="1832"/>
      <c r="AD3" s="1832"/>
      <c r="AE3" s="1832"/>
      <c r="AF3" s="1832"/>
      <c r="AG3" s="1832"/>
      <c r="AH3" s="1832"/>
    </row>
    <row r="4" spans="1:34" s="142" customFormat="1" ht="12" customHeight="1">
      <c r="A4" s="140"/>
      <c r="B4" s="141"/>
      <c r="C4" s="141"/>
      <c r="D4" s="141"/>
      <c r="E4" s="141"/>
      <c r="F4" s="141"/>
      <c r="G4" s="141"/>
      <c r="H4" s="141"/>
      <c r="I4" s="141"/>
      <c r="J4" s="1073"/>
      <c r="K4" s="1073"/>
      <c r="L4" s="1073"/>
      <c r="M4" s="1073"/>
      <c r="N4" s="76"/>
      <c r="O4" s="140"/>
      <c r="P4" s="141"/>
      <c r="Q4" s="141"/>
      <c r="R4" s="141"/>
      <c r="S4" s="141"/>
      <c r="T4" s="141"/>
      <c r="U4" s="85"/>
      <c r="V4" s="81"/>
      <c r="W4" s="81"/>
      <c r="X4" s="81"/>
      <c r="Y4" s="76"/>
      <c r="Z4" s="76"/>
      <c r="AA4" s="76"/>
      <c r="AB4" s="76"/>
      <c r="AC4" s="1074"/>
      <c r="AD4" s="76"/>
      <c r="AE4" s="76"/>
      <c r="AF4" s="76"/>
      <c r="AG4" s="76"/>
      <c r="AH4" s="76"/>
    </row>
    <row r="5" spans="1:34" s="919" customFormat="1" ht="12" customHeight="1" thickBot="1">
      <c r="A5" s="919" t="s">
        <v>766</v>
      </c>
      <c r="N5" s="1150" t="s">
        <v>78</v>
      </c>
      <c r="O5" s="919" t="s">
        <v>766</v>
      </c>
      <c r="AC5" s="1151"/>
      <c r="AH5" s="1150" t="s">
        <v>78</v>
      </c>
    </row>
    <row r="6" spans="1:34" s="1078" customFormat="1" ht="16.5" customHeight="1">
      <c r="A6" s="1785" t="s">
        <v>1162</v>
      </c>
      <c r="B6" s="1775" t="s">
        <v>1163</v>
      </c>
      <c r="C6" s="1833"/>
      <c r="D6" s="1778"/>
      <c r="E6" s="1075" t="s">
        <v>1164</v>
      </c>
      <c r="F6" s="1076"/>
      <c r="G6" s="1076"/>
      <c r="H6" s="1076"/>
      <c r="I6" s="1836" t="s">
        <v>1165</v>
      </c>
      <c r="J6" s="1836"/>
      <c r="K6" s="1836"/>
      <c r="L6" s="1836"/>
      <c r="M6" s="1837"/>
      <c r="N6" s="1768" t="s">
        <v>3</v>
      </c>
      <c r="O6" s="1785" t="s">
        <v>1166</v>
      </c>
      <c r="P6" s="1838" t="s">
        <v>1167</v>
      </c>
      <c r="Q6" s="1836"/>
      <c r="R6" s="1836"/>
      <c r="S6" s="1836"/>
      <c r="T6" s="1836"/>
      <c r="U6" s="1836"/>
      <c r="V6" s="1836"/>
      <c r="W6" s="1836"/>
      <c r="X6" s="1836"/>
      <c r="Y6" s="1077"/>
      <c r="Z6" s="1838" t="s">
        <v>1168</v>
      </c>
      <c r="AA6" s="1836"/>
      <c r="AB6" s="1836"/>
      <c r="AC6" s="1836"/>
      <c r="AD6" s="1836"/>
      <c r="AE6" s="1836"/>
      <c r="AF6" s="1836"/>
      <c r="AG6" s="1837"/>
      <c r="AH6" s="1768" t="s">
        <v>1169</v>
      </c>
    </row>
    <row r="7" spans="1:34" s="1078" customFormat="1" ht="16.5" customHeight="1">
      <c r="A7" s="1793"/>
      <c r="B7" s="1776"/>
      <c r="C7" s="1834"/>
      <c r="D7" s="1835"/>
      <c r="E7" s="1079" t="s">
        <v>445</v>
      </c>
      <c r="F7" s="1079" t="s">
        <v>1170</v>
      </c>
      <c r="G7" s="660" t="s">
        <v>1171</v>
      </c>
      <c r="H7" s="1080" t="s">
        <v>1172</v>
      </c>
      <c r="I7" s="1081" t="s">
        <v>1173</v>
      </c>
      <c r="J7" s="1079" t="s">
        <v>1174</v>
      </c>
      <c r="K7" s="1082" t="s">
        <v>1175</v>
      </c>
      <c r="L7" s="1082" t="s">
        <v>1176</v>
      </c>
      <c r="M7" s="1083" t="s">
        <v>1177</v>
      </c>
      <c r="N7" s="1792"/>
      <c r="O7" s="1793"/>
      <c r="P7" s="1080" t="s">
        <v>445</v>
      </c>
      <c r="Q7" s="1082" t="s">
        <v>1178</v>
      </c>
      <c r="R7" s="1827" t="s">
        <v>1179</v>
      </c>
      <c r="S7" s="1828"/>
      <c r="T7" s="1828"/>
      <c r="U7" s="1080" t="s">
        <v>1180</v>
      </c>
      <c r="V7" s="1080" t="s">
        <v>1181</v>
      </c>
      <c r="W7" s="654">
        <v>4.19</v>
      </c>
      <c r="X7" s="1080" t="s">
        <v>1182</v>
      </c>
      <c r="Y7" s="1084" t="s">
        <v>1183</v>
      </c>
      <c r="Z7" s="1084" t="s">
        <v>445</v>
      </c>
      <c r="AA7" s="1084">
        <v>6.18</v>
      </c>
      <c r="AB7" s="657" t="s">
        <v>1184</v>
      </c>
      <c r="AC7" s="1085" t="s">
        <v>1185</v>
      </c>
      <c r="AD7" s="1086" t="s">
        <v>1186</v>
      </c>
      <c r="AE7" s="1087" t="s">
        <v>1187</v>
      </c>
      <c r="AF7" s="1087" t="s">
        <v>1188</v>
      </c>
      <c r="AG7" s="1087" t="s">
        <v>1189</v>
      </c>
      <c r="AH7" s="1792"/>
    </row>
    <row r="8" spans="1:34" s="1078" customFormat="1" ht="16.5" customHeight="1">
      <c r="A8" s="1793"/>
      <c r="B8" s="1088"/>
      <c r="C8" s="1089" t="s">
        <v>1190</v>
      </c>
      <c r="D8" s="1089" t="s">
        <v>1191</v>
      </c>
      <c r="E8" s="1090"/>
      <c r="F8" s="1090"/>
      <c r="G8" s="663" t="s">
        <v>1192</v>
      </c>
      <c r="H8" s="1084" t="s">
        <v>1193</v>
      </c>
      <c r="I8" s="847" t="s">
        <v>1194</v>
      </c>
      <c r="J8" s="847" t="s">
        <v>1195</v>
      </c>
      <c r="K8" s="663"/>
      <c r="L8" s="1091"/>
      <c r="M8" s="847" t="s">
        <v>1196</v>
      </c>
      <c r="N8" s="1792"/>
      <c r="O8" s="1793"/>
      <c r="P8" s="1084"/>
      <c r="Q8" s="657" t="s">
        <v>1197</v>
      </c>
      <c r="R8" s="1829" t="s">
        <v>1198</v>
      </c>
      <c r="S8" s="1830"/>
      <c r="T8" s="1830"/>
      <c r="U8" s="1084" t="s">
        <v>1199</v>
      </c>
      <c r="V8" s="1084" t="s">
        <v>1200</v>
      </c>
      <c r="W8" s="1084" t="s">
        <v>1201</v>
      </c>
      <c r="X8" s="1084" t="s">
        <v>1202</v>
      </c>
      <c r="Y8" s="1084" t="s">
        <v>1203</v>
      </c>
      <c r="Z8" s="1084"/>
      <c r="AA8" s="1084" t="s">
        <v>1204</v>
      </c>
      <c r="AB8" s="657" t="s">
        <v>1205</v>
      </c>
      <c r="AC8" s="1085" t="s">
        <v>1206</v>
      </c>
      <c r="AD8" s="1086" t="s">
        <v>1207</v>
      </c>
      <c r="AE8" s="1092" t="s">
        <v>1208</v>
      </c>
      <c r="AF8" s="1087" t="s">
        <v>1209</v>
      </c>
      <c r="AG8" s="1087" t="s">
        <v>1210</v>
      </c>
      <c r="AH8" s="1792"/>
    </row>
    <row r="9" spans="1:34" s="1078" customFormat="1" ht="16.5" customHeight="1">
      <c r="A9" s="1793"/>
      <c r="B9" s="1088"/>
      <c r="C9" s="1093"/>
      <c r="D9" s="1094"/>
      <c r="E9" s="1090"/>
      <c r="F9" s="1090"/>
      <c r="G9" s="663" t="s">
        <v>1211</v>
      </c>
      <c r="H9" s="1084" t="s">
        <v>1212</v>
      </c>
      <c r="I9" s="847" t="s">
        <v>1213</v>
      </c>
      <c r="J9" s="847" t="s">
        <v>1214</v>
      </c>
      <c r="K9" s="1095"/>
      <c r="L9" s="1096" t="s">
        <v>1215</v>
      </c>
      <c r="M9" s="847" t="s">
        <v>1216</v>
      </c>
      <c r="N9" s="1792"/>
      <c r="O9" s="1793"/>
      <c r="P9" s="1084"/>
      <c r="Q9" s="643" t="s">
        <v>1217</v>
      </c>
      <c r="R9" s="1783" t="s">
        <v>1218</v>
      </c>
      <c r="S9" s="1831"/>
      <c r="T9" s="1831"/>
      <c r="U9" s="1084" t="s">
        <v>1219</v>
      </c>
      <c r="V9" s="1084" t="s">
        <v>1220</v>
      </c>
      <c r="W9" s="1084" t="s">
        <v>1221</v>
      </c>
      <c r="X9" s="986" t="s">
        <v>286</v>
      </c>
      <c r="Y9" s="1097" t="s">
        <v>1222</v>
      </c>
      <c r="Z9" s="1097"/>
      <c r="AA9" s="1098" t="s">
        <v>1223</v>
      </c>
      <c r="AB9" s="1099"/>
      <c r="AC9" s="1100" t="s">
        <v>1224</v>
      </c>
      <c r="AD9" s="1097" t="s">
        <v>1225</v>
      </c>
      <c r="AE9" s="1092" t="s">
        <v>1226</v>
      </c>
      <c r="AF9" s="1087" t="s">
        <v>1227</v>
      </c>
      <c r="AG9" s="1087" t="s">
        <v>1228</v>
      </c>
      <c r="AH9" s="1792"/>
    </row>
    <row r="10" spans="1:34" s="1078" customFormat="1" ht="16.5" customHeight="1">
      <c r="A10" s="1793"/>
      <c r="B10" s="1088"/>
      <c r="C10" s="1088"/>
      <c r="D10" s="1094"/>
      <c r="E10" s="1101"/>
      <c r="F10" s="986" t="s">
        <v>1229</v>
      </c>
      <c r="G10" s="663" t="s">
        <v>1230</v>
      </c>
      <c r="H10" s="1084" t="s">
        <v>1231</v>
      </c>
      <c r="I10" s="847" t="s">
        <v>1232</v>
      </c>
      <c r="J10" s="847" t="s">
        <v>1233</v>
      </c>
      <c r="K10" s="1084" t="s">
        <v>1234</v>
      </c>
      <c r="L10" s="1096" t="s">
        <v>1235</v>
      </c>
      <c r="M10" s="847" t="s">
        <v>1236</v>
      </c>
      <c r="N10" s="1792"/>
      <c r="O10" s="1793"/>
      <c r="P10" s="1084"/>
      <c r="Q10" s="643" t="s">
        <v>1237</v>
      </c>
      <c r="R10" s="1080" t="s">
        <v>1238</v>
      </c>
      <c r="S10" s="1080" t="s">
        <v>1239</v>
      </c>
      <c r="T10" s="1080" t="s">
        <v>1240</v>
      </c>
      <c r="U10" s="1084" t="s">
        <v>1241</v>
      </c>
      <c r="V10" s="1102"/>
      <c r="W10" s="1084"/>
      <c r="X10" s="986" t="s">
        <v>1242</v>
      </c>
      <c r="Y10" s="1097" t="s">
        <v>1243</v>
      </c>
      <c r="Z10" s="1097"/>
      <c r="AA10" s="1098" t="s">
        <v>1244</v>
      </c>
      <c r="AB10" s="1103" t="s">
        <v>1245</v>
      </c>
      <c r="AC10" s="1100" t="s">
        <v>1246</v>
      </c>
      <c r="AD10" s="1097" t="s">
        <v>1247</v>
      </c>
      <c r="AE10" s="1104" t="s">
        <v>1248</v>
      </c>
      <c r="AF10" s="1104" t="s">
        <v>1249</v>
      </c>
      <c r="AG10" s="1104" t="s">
        <v>1250</v>
      </c>
      <c r="AH10" s="1792"/>
    </row>
    <row r="11" spans="1:34" s="1078" customFormat="1" ht="16.5" customHeight="1">
      <c r="A11" s="1771"/>
      <c r="B11" s="1105"/>
      <c r="C11" s="1105" t="s">
        <v>1251</v>
      </c>
      <c r="D11" s="1106" t="s">
        <v>181</v>
      </c>
      <c r="E11" s="667" t="s">
        <v>72</v>
      </c>
      <c r="F11" s="985" t="s">
        <v>1252</v>
      </c>
      <c r="G11" s="1107" t="s">
        <v>1253</v>
      </c>
      <c r="H11" s="1108" t="s">
        <v>1254</v>
      </c>
      <c r="I11" s="985" t="s">
        <v>1255</v>
      </c>
      <c r="J11" s="985" t="s">
        <v>1256</v>
      </c>
      <c r="K11" s="1108" t="s">
        <v>1257</v>
      </c>
      <c r="L11" s="1109" t="s">
        <v>1258</v>
      </c>
      <c r="M11" s="985" t="s">
        <v>1259</v>
      </c>
      <c r="N11" s="1770"/>
      <c r="O11" s="1771"/>
      <c r="P11" s="1108" t="s">
        <v>72</v>
      </c>
      <c r="Q11" s="984" t="s">
        <v>1260</v>
      </c>
      <c r="R11" s="1108" t="s">
        <v>1261</v>
      </c>
      <c r="S11" s="644" t="s">
        <v>1262</v>
      </c>
      <c r="T11" s="1108" t="s">
        <v>1263</v>
      </c>
      <c r="U11" s="1108" t="s">
        <v>1264</v>
      </c>
      <c r="V11" s="1110"/>
      <c r="W11" s="1108"/>
      <c r="X11" s="644" t="s">
        <v>1253</v>
      </c>
      <c r="Y11" s="644" t="s">
        <v>1265</v>
      </c>
      <c r="Z11" s="644" t="s">
        <v>72</v>
      </c>
      <c r="AA11" s="1111" t="s">
        <v>1266</v>
      </c>
      <c r="AB11" s="1112" t="s">
        <v>1267</v>
      </c>
      <c r="AC11" s="1113" t="s">
        <v>1268</v>
      </c>
      <c r="AD11" s="1114" t="s">
        <v>1269</v>
      </c>
      <c r="AE11" s="1115" t="s">
        <v>1270</v>
      </c>
      <c r="AF11" s="1115" t="s">
        <v>1271</v>
      </c>
      <c r="AG11" s="1115" t="s">
        <v>1272</v>
      </c>
      <c r="AH11" s="1770"/>
    </row>
    <row r="12" spans="1:34" s="87" customFormat="1" ht="25.5" customHeight="1">
      <c r="A12" s="1116" t="s">
        <v>1273</v>
      </c>
      <c r="B12" s="668">
        <v>750</v>
      </c>
      <c r="C12" s="668" t="s">
        <v>117</v>
      </c>
      <c r="D12" s="668" t="s">
        <v>117</v>
      </c>
      <c r="E12" s="668">
        <v>314</v>
      </c>
      <c r="F12" s="1117">
        <v>0</v>
      </c>
      <c r="G12" s="668">
        <v>223</v>
      </c>
      <c r="H12" s="1118">
        <v>80</v>
      </c>
      <c r="I12" s="1117">
        <v>0</v>
      </c>
      <c r="J12" s="1117">
        <v>0</v>
      </c>
      <c r="K12" s="1119">
        <v>11</v>
      </c>
      <c r="L12" s="1119" t="s">
        <v>1274</v>
      </c>
      <c r="M12" s="1117">
        <v>0</v>
      </c>
      <c r="N12" s="1120">
        <v>2016</v>
      </c>
      <c r="O12" s="1116" t="s">
        <v>314</v>
      </c>
      <c r="P12" s="1117">
        <v>433</v>
      </c>
      <c r="Q12" s="1121">
        <v>17</v>
      </c>
      <c r="R12" s="1122">
        <v>148</v>
      </c>
      <c r="S12" s="1117">
        <v>116</v>
      </c>
      <c r="T12" s="1121">
        <v>33</v>
      </c>
      <c r="U12" s="1122">
        <v>98</v>
      </c>
      <c r="V12" s="1117">
        <v>0</v>
      </c>
      <c r="W12" s="1117">
        <v>1</v>
      </c>
      <c r="X12" s="1121">
        <v>20</v>
      </c>
      <c r="Y12" s="1117">
        <v>0</v>
      </c>
      <c r="Z12" s="1117">
        <v>3</v>
      </c>
      <c r="AA12" s="1117">
        <v>0</v>
      </c>
      <c r="AB12" s="1121">
        <v>1</v>
      </c>
      <c r="AC12" s="1123">
        <v>0</v>
      </c>
      <c r="AD12" s="1121">
        <v>2</v>
      </c>
      <c r="AE12" s="1121">
        <v>0</v>
      </c>
      <c r="AF12" s="1121">
        <v>0</v>
      </c>
      <c r="AG12" s="1121">
        <v>0</v>
      </c>
      <c r="AH12" s="1120">
        <v>2016</v>
      </c>
    </row>
    <row r="13" spans="1:34" s="87" customFormat="1" ht="25.5" customHeight="1">
      <c r="A13" s="1116" t="s">
        <v>319</v>
      </c>
      <c r="B13" s="668">
        <v>1448</v>
      </c>
      <c r="C13" s="668" t="s">
        <v>117</v>
      </c>
      <c r="D13" s="668" t="s">
        <v>1402</v>
      </c>
      <c r="E13" s="668">
        <v>876</v>
      </c>
      <c r="F13" s="1117">
        <v>0</v>
      </c>
      <c r="G13" s="668">
        <v>227</v>
      </c>
      <c r="H13" s="1118">
        <v>85</v>
      </c>
      <c r="I13" s="1117">
        <v>0</v>
      </c>
      <c r="J13" s="1117">
        <v>0</v>
      </c>
      <c r="K13" s="1119">
        <v>11</v>
      </c>
      <c r="L13" s="1119">
        <v>553</v>
      </c>
      <c r="M13" s="1117" t="s">
        <v>118</v>
      </c>
      <c r="N13" s="1120">
        <v>2017</v>
      </c>
      <c r="O13" s="1116" t="s">
        <v>319</v>
      </c>
      <c r="P13" s="1117">
        <v>433</v>
      </c>
      <c r="Q13" s="1121">
        <v>16</v>
      </c>
      <c r="R13" s="1122">
        <v>146</v>
      </c>
      <c r="S13" s="1117">
        <v>108</v>
      </c>
      <c r="T13" s="1121">
        <v>32</v>
      </c>
      <c r="U13" s="1122">
        <v>108</v>
      </c>
      <c r="V13" s="1117">
        <v>0</v>
      </c>
      <c r="W13" s="1117">
        <v>1</v>
      </c>
      <c r="X13" s="1121">
        <v>22</v>
      </c>
      <c r="Y13" s="1117">
        <v>0</v>
      </c>
      <c r="Z13" s="1117">
        <v>139</v>
      </c>
      <c r="AA13" s="1117">
        <v>0</v>
      </c>
      <c r="AB13" s="1121">
        <v>2</v>
      </c>
      <c r="AC13" s="1123">
        <v>0</v>
      </c>
      <c r="AD13" s="1121">
        <v>3</v>
      </c>
      <c r="AE13" s="1121">
        <v>130</v>
      </c>
      <c r="AF13" s="1121">
        <v>0</v>
      </c>
      <c r="AG13" s="1121">
        <v>4</v>
      </c>
      <c r="AH13" s="1120">
        <v>2017</v>
      </c>
    </row>
    <row r="14" spans="1:34" s="87" customFormat="1" ht="25.5" customHeight="1">
      <c r="A14" s="1116" t="s">
        <v>358</v>
      </c>
      <c r="B14" s="668">
        <v>1855</v>
      </c>
      <c r="C14" s="668">
        <v>1541</v>
      </c>
      <c r="D14" s="668">
        <v>314</v>
      </c>
      <c r="E14" s="668">
        <v>1110</v>
      </c>
      <c r="F14" s="1117">
        <v>0</v>
      </c>
      <c r="G14" s="668">
        <v>235</v>
      </c>
      <c r="H14" s="1118">
        <v>92</v>
      </c>
      <c r="I14" s="1117">
        <v>0</v>
      </c>
      <c r="J14" s="1117">
        <v>0</v>
      </c>
      <c r="K14" s="1119">
        <v>11</v>
      </c>
      <c r="L14" s="1119">
        <v>772</v>
      </c>
      <c r="M14" s="1117" t="s">
        <v>118</v>
      </c>
      <c r="N14" s="1120">
        <v>2018</v>
      </c>
      <c r="O14" s="1116" t="s">
        <v>358</v>
      </c>
      <c r="P14" s="1117">
        <v>476</v>
      </c>
      <c r="Q14" s="1121">
        <v>17</v>
      </c>
      <c r="R14" s="1122">
        <v>163</v>
      </c>
      <c r="S14" s="1117">
        <v>130</v>
      </c>
      <c r="T14" s="1121">
        <v>30</v>
      </c>
      <c r="U14" s="1122">
        <v>115</v>
      </c>
      <c r="V14" s="1117">
        <v>0</v>
      </c>
      <c r="W14" s="1117">
        <v>1</v>
      </c>
      <c r="X14" s="1121">
        <v>20</v>
      </c>
      <c r="Y14" s="1117">
        <v>0</v>
      </c>
      <c r="Z14" s="1117">
        <v>269</v>
      </c>
      <c r="AA14" s="1117">
        <v>0</v>
      </c>
      <c r="AB14" s="1121">
        <v>3</v>
      </c>
      <c r="AC14" s="1123">
        <v>0</v>
      </c>
      <c r="AD14" s="1121">
        <v>4</v>
      </c>
      <c r="AE14" s="1121">
        <v>137</v>
      </c>
      <c r="AF14" s="1121">
        <v>122</v>
      </c>
      <c r="AG14" s="1121">
        <v>3</v>
      </c>
      <c r="AH14" s="1120">
        <v>2018</v>
      </c>
    </row>
    <row r="15" spans="1:34" s="87" customFormat="1" ht="25.5" customHeight="1">
      <c r="A15" s="1116" t="s">
        <v>359</v>
      </c>
      <c r="B15" s="668">
        <v>1724</v>
      </c>
      <c r="C15" s="668">
        <v>1415</v>
      </c>
      <c r="D15" s="668">
        <v>309</v>
      </c>
      <c r="E15" s="668">
        <v>1015</v>
      </c>
      <c r="F15" s="1117">
        <v>0</v>
      </c>
      <c r="G15" s="668">
        <v>215</v>
      </c>
      <c r="H15" s="1118">
        <v>84</v>
      </c>
      <c r="I15" s="1117">
        <v>0</v>
      </c>
      <c r="J15" s="1117">
        <v>0</v>
      </c>
      <c r="K15" s="1119">
        <v>10</v>
      </c>
      <c r="L15" s="1119">
        <v>706</v>
      </c>
      <c r="M15" s="1117">
        <v>0</v>
      </c>
      <c r="N15" s="1120">
        <v>2019</v>
      </c>
      <c r="O15" s="1116" t="s">
        <v>359</v>
      </c>
      <c r="P15" s="1117">
        <v>464</v>
      </c>
      <c r="Q15" s="1121">
        <v>15</v>
      </c>
      <c r="R15" s="1122">
        <v>160</v>
      </c>
      <c r="S15" s="1117">
        <v>123</v>
      </c>
      <c r="T15" s="1121">
        <v>29</v>
      </c>
      <c r="U15" s="1122">
        <v>118</v>
      </c>
      <c r="V15" s="1117">
        <v>0</v>
      </c>
      <c r="W15" s="1117">
        <v>1</v>
      </c>
      <c r="X15" s="1121">
        <v>18</v>
      </c>
      <c r="Y15" s="1117">
        <v>0</v>
      </c>
      <c r="Z15" s="1117">
        <v>245</v>
      </c>
      <c r="AA15" s="1117">
        <v>0</v>
      </c>
      <c r="AB15" s="1121">
        <v>3</v>
      </c>
      <c r="AC15" s="1123">
        <v>0</v>
      </c>
      <c r="AD15" s="1121">
        <v>3</v>
      </c>
      <c r="AE15" s="1121">
        <v>137</v>
      </c>
      <c r="AF15" s="1121">
        <v>97</v>
      </c>
      <c r="AG15" s="1121">
        <v>5</v>
      </c>
      <c r="AH15" s="1120">
        <v>2019</v>
      </c>
    </row>
    <row r="16" spans="1:34" s="1132" customFormat="1" ht="25.5" customHeight="1">
      <c r="A16" s="1124" t="s">
        <v>1438</v>
      </c>
      <c r="B16" s="670">
        <f>SUM(E16+P16+Z16)</f>
        <v>1819</v>
      </c>
      <c r="C16" s="670">
        <v>1479</v>
      </c>
      <c r="D16" s="670">
        <v>340</v>
      </c>
      <c r="E16" s="670">
        <f>SUM(F16:M16)</f>
        <v>1000</v>
      </c>
      <c r="F16" s="1125">
        <v>0</v>
      </c>
      <c r="G16" s="670">
        <v>227</v>
      </c>
      <c r="H16" s="1126">
        <v>91</v>
      </c>
      <c r="I16" s="1125">
        <v>0</v>
      </c>
      <c r="J16" s="1125">
        <v>0</v>
      </c>
      <c r="K16" s="1127">
        <v>10</v>
      </c>
      <c r="L16" s="1127">
        <v>672</v>
      </c>
      <c r="M16" s="1125">
        <v>0</v>
      </c>
      <c r="N16" s="1128">
        <v>2020</v>
      </c>
      <c r="O16" s="1124" t="s">
        <v>1438</v>
      </c>
      <c r="P16" s="1125">
        <f>SUM(Q16:Y16)</f>
        <v>516</v>
      </c>
      <c r="Q16" s="1129">
        <v>18</v>
      </c>
      <c r="R16" s="1130">
        <v>176</v>
      </c>
      <c r="S16" s="1125">
        <v>142</v>
      </c>
      <c r="T16" s="1129">
        <v>25</v>
      </c>
      <c r="U16" s="1130">
        <v>129</v>
      </c>
      <c r="V16" s="1125">
        <v>0</v>
      </c>
      <c r="W16" s="1125">
        <v>1</v>
      </c>
      <c r="X16" s="1129">
        <v>25</v>
      </c>
      <c r="Y16" s="1125">
        <v>0</v>
      </c>
      <c r="Z16" s="1125">
        <f>SUM(AA16:AG16)</f>
        <v>303</v>
      </c>
      <c r="AA16" s="1125">
        <v>0</v>
      </c>
      <c r="AB16" s="1129">
        <v>7</v>
      </c>
      <c r="AC16" s="1131">
        <v>0</v>
      </c>
      <c r="AD16" s="1129">
        <v>5</v>
      </c>
      <c r="AE16" s="1129">
        <v>141</v>
      </c>
      <c r="AF16" s="1129">
        <v>142</v>
      </c>
      <c r="AG16" s="1129">
        <v>8</v>
      </c>
      <c r="AH16" s="1128">
        <v>2020</v>
      </c>
    </row>
    <row r="17" spans="1:34" s="81" customFormat="1" ht="3" customHeight="1" thickBot="1">
      <c r="A17" s="1133"/>
      <c r="B17" s="1134"/>
      <c r="C17" s="1134"/>
      <c r="D17" s="1134"/>
      <c r="E17" s="1134"/>
      <c r="F17" s="1134"/>
      <c r="G17" s="1135"/>
      <c r="H17" s="1135"/>
      <c r="I17" s="1134"/>
      <c r="J17" s="1134"/>
      <c r="K17" s="1134"/>
      <c r="L17" s="1134"/>
      <c r="M17" s="1136"/>
      <c r="N17" s="1137"/>
      <c r="O17" s="1133"/>
      <c r="P17" s="1134"/>
      <c r="Q17" s="1138"/>
      <c r="R17" s="1138"/>
      <c r="S17" s="1138"/>
      <c r="T17" s="1138"/>
      <c r="U17" s="1136"/>
      <c r="V17" s="1139"/>
      <c r="W17" s="1139"/>
      <c r="X17" s="1139"/>
      <c r="Y17" s="1136"/>
      <c r="Z17" s="1136"/>
      <c r="AA17" s="1136"/>
      <c r="AB17" s="1134"/>
      <c r="AC17" s="1140"/>
      <c r="AD17" s="1134"/>
      <c r="AE17" s="1134"/>
      <c r="AF17" s="1134"/>
      <c r="AG17" s="1134"/>
      <c r="AH17" s="1137"/>
    </row>
    <row r="18" spans="2:34" s="81" customFormat="1" ht="3" customHeight="1">
      <c r="B18" s="1141"/>
      <c r="C18" s="1141"/>
      <c r="D18" s="1141"/>
      <c r="E18" s="1141"/>
      <c r="F18" s="1141"/>
      <c r="G18" s="86"/>
      <c r="H18" s="86"/>
      <c r="I18" s="1141"/>
      <c r="J18" s="1141"/>
      <c r="K18" s="1141"/>
      <c r="L18" s="1141"/>
      <c r="M18" s="1142"/>
      <c r="N18" s="1141"/>
      <c r="P18" s="1141"/>
      <c r="Q18" s="1143"/>
      <c r="R18" s="1143"/>
      <c r="S18" s="1143"/>
      <c r="T18" s="1143"/>
      <c r="U18" s="1142"/>
      <c r="V18" s="82"/>
      <c r="W18" s="82"/>
      <c r="X18" s="82"/>
      <c r="Y18" s="1142"/>
      <c r="Z18" s="1142"/>
      <c r="AA18" s="1142"/>
      <c r="AB18" s="1141"/>
      <c r="AC18" s="1144"/>
      <c r="AD18" s="1141"/>
      <c r="AE18" s="1141"/>
      <c r="AF18" s="1141"/>
      <c r="AG18" s="1141"/>
      <c r="AH18" s="1141"/>
    </row>
    <row r="19" spans="1:33" s="81" customFormat="1" ht="12" customHeight="1">
      <c r="A19" s="59" t="s">
        <v>1279</v>
      </c>
      <c r="B19" s="86"/>
      <c r="C19" s="86"/>
      <c r="D19" s="86"/>
      <c r="E19" s="86"/>
      <c r="F19" s="86"/>
      <c r="G19" s="86"/>
      <c r="I19" s="924"/>
      <c r="J19" s="86"/>
      <c r="K19" s="86"/>
      <c r="L19" s="86"/>
      <c r="O19" s="59" t="s">
        <v>1277</v>
      </c>
      <c r="P19" s="86"/>
      <c r="Q19" s="86"/>
      <c r="R19" s="86"/>
      <c r="S19" s="86"/>
      <c r="T19" s="86"/>
      <c r="U19" s="86"/>
      <c r="V19" s="85"/>
      <c r="W19" s="924"/>
      <c r="X19" s="85"/>
      <c r="Y19" s="86"/>
      <c r="Z19" s="86"/>
      <c r="AA19" s="1143"/>
      <c r="AB19" s="1143"/>
      <c r="AC19" s="1144"/>
      <c r="AD19" s="1143"/>
      <c r="AE19" s="1143"/>
      <c r="AF19" s="1143"/>
      <c r="AG19" s="1143"/>
    </row>
    <row r="20" spans="1:33" s="81" customFormat="1" ht="12" customHeight="1">
      <c r="A20" s="59" t="s">
        <v>1280</v>
      </c>
      <c r="E20" s="86"/>
      <c r="F20" s="86"/>
      <c r="G20" s="86"/>
      <c r="K20" s="86"/>
      <c r="L20" s="86"/>
      <c r="O20" s="59" t="s">
        <v>1280</v>
      </c>
      <c r="P20" s="86"/>
      <c r="S20" s="86"/>
      <c r="T20" s="86"/>
      <c r="U20" s="86"/>
      <c r="V20" s="1143"/>
      <c r="W20" s="1143"/>
      <c r="X20" s="1143"/>
      <c r="Y20" s="86"/>
      <c r="Z20" s="86"/>
      <c r="AA20" s="1143"/>
      <c r="AB20" s="1143"/>
      <c r="AC20" s="1144"/>
      <c r="AD20" s="1143"/>
      <c r="AE20" s="1143"/>
      <c r="AF20" s="1143"/>
      <c r="AG20" s="1143"/>
    </row>
    <row r="21" spans="1:33" s="81" customFormat="1" ht="12" customHeight="1">
      <c r="A21" s="59" t="s">
        <v>1281</v>
      </c>
      <c r="E21" s="86"/>
      <c r="F21" s="86"/>
      <c r="G21" s="86"/>
      <c r="K21" s="86"/>
      <c r="L21" s="86"/>
      <c r="O21" s="59" t="s">
        <v>1281</v>
      </c>
      <c r="P21" s="86"/>
      <c r="S21" s="86"/>
      <c r="T21" s="86"/>
      <c r="U21" s="86"/>
      <c r="V21" s="1143"/>
      <c r="W21" s="1143"/>
      <c r="X21" s="1143"/>
      <c r="Y21" s="86"/>
      <c r="Z21" s="86"/>
      <c r="AA21" s="1143"/>
      <c r="AB21" s="1143"/>
      <c r="AC21" s="1144"/>
      <c r="AD21" s="1143"/>
      <c r="AE21" s="1143"/>
      <c r="AF21" s="1143"/>
      <c r="AG21" s="1143"/>
    </row>
    <row r="22" spans="1:33" s="81" customFormat="1" ht="12" customHeight="1">
      <c r="A22" s="59" t="s">
        <v>1282</v>
      </c>
      <c r="B22" s="75"/>
      <c r="C22" s="75"/>
      <c r="D22" s="75"/>
      <c r="E22" s="84"/>
      <c r="F22" s="84"/>
      <c r="G22" s="84"/>
      <c r="H22" s="84"/>
      <c r="I22" s="924" t="s">
        <v>1276</v>
      </c>
      <c r="J22" s="86"/>
      <c r="K22" s="86"/>
      <c r="L22" s="86"/>
      <c r="O22" s="59" t="s">
        <v>1278</v>
      </c>
      <c r="P22" s="86"/>
      <c r="Q22" s="86"/>
      <c r="R22" s="86"/>
      <c r="S22" s="86"/>
      <c r="T22" s="86"/>
      <c r="U22" s="86"/>
      <c r="V22" s="1143"/>
      <c r="W22" s="924" t="s">
        <v>1275</v>
      </c>
      <c r="X22" s="1143"/>
      <c r="Y22" s="86"/>
      <c r="Z22" s="86"/>
      <c r="AA22" s="1143"/>
      <c r="AB22" s="1143"/>
      <c r="AC22" s="1144"/>
      <c r="AD22" s="1143"/>
      <c r="AE22" s="1143"/>
      <c r="AF22" s="1143"/>
      <c r="AG22" s="1143"/>
    </row>
    <row r="23" spans="5:33" ht="15.75">
      <c r="E23" s="143"/>
      <c r="F23" s="143"/>
      <c r="G23" s="143"/>
      <c r="H23" s="143"/>
      <c r="I23" s="143"/>
      <c r="J23" s="144"/>
      <c r="K23" s="144"/>
      <c r="L23" s="144"/>
      <c r="P23" s="144"/>
      <c r="Q23" s="144"/>
      <c r="R23" s="144"/>
      <c r="S23" s="144"/>
      <c r="T23" s="144"/>
      <c r="U23" s="144"/>
      <c r="V23" s="1145"/>
      <c r="W23" s="1145"/>
      <c r="X23" s="1145"/>
      <c r="Y23" s="144"/>
      <c r="Z23" s="144"/>
      <c r="AA23" s="1145"/>
      <c r="AB23" s="1145"/>
      <c r="AC23" s="1146"/>
      <c r="AD23" s="1145"/>
      <c r="AE23" s="1145"/>
      <c r="AF23" s="1145"/>
      <c r="AG23" s="1145"/>
    </row>
    <row r="24" spans="5:33" ht="15.75">
      <c r="E24" s="143"/>
      <c r="F24" s="143"/>
      <c r="G24" s="143"/>
      <c r="H24" s="143"/>
      <c r="I24" s="143"/>
      <c r="J24" s="144"/>
      <c r="K24" s="144"/>
      <c r="L24" s="144"/>
      <c r="P24" s="144"/>
      <c r="Q24" s="144"/>
      <c r="R24" s="144"/>
      <c r="S24" s="144"/>
      <c r="T24" s="144"/>
      <c r="U24" s="144"/>
      <c r="V24" s="1145"/>
      <c r="W24" s="1145"/>
      <c r="X24" s="1145"/>
      <c r="Y24" s="144"/>
      <c r="Z24" s="144"/>
      <c r="AA24" s="1145"/>
      <c r="AB24" s="1145"/>
      <c r="AC24" s="1146"/>
      <c r="AD24" s="1145"/>
      <c r="AE24" s="1145"/>
      <c r="AF24" s="1145"/>
      <c r="AG24" s="1145"/>
    </row>
    <row r="25" spans="5:33" ht="15.75">
      <c r="E25" s="143"/>
      <c r="F25" s="143"/>
      <c r="G25" s="143"/>
      <c r="H25" s="143"/>
      <c r="I25" s="143"/>
      <c r="J25" s="144"/>
      <c r="K25" s="144"/>
      <c r="L25" s="144"/>
      <c r="P25" s="144"/>
      <c r="Q25" s="144"/>
      <c r="R25" s="144"/>
      <c r="S25" s="144"/>
      <c r="T25" s="144"/>
      <c r="U25" s="144"/>
      <c r="V25" s="1145"/>
      <c r="W25" s="1145"/>
      <c r="X25" s="1145"/>
      <c r="Y25" s="144"/>
      <c r="Z25" s="144"/>
      <c r="AA25" s="1145"/>
      <c r="AB25" s="1145"/>
      <c r="AC25" s="1146"/>
      <c r="AD25" s="1145"/>
      <c r="AE25" s="1145"/>
      <c r="AF25" s="1145"/>
      <c r="AG25" s="1145"/>
    </row>
    <row r="26" spans="6:33" ht="15.75">
      <c r="F26" s="143"/>
      <c r="G26" s="143"/>
      <c r="H26" s="143"/>
      <c r="I26" s="143"/>
      <c r="J26" s="144"/>
      <c r="K26" s="144"/>
      <c r="L26" s="144"/>
      <c r="P26" s="144"/>
      <c r="Q26" s="144"/>
      <c r="R26" s="144"/>
      <c r="S26" s="144"/>
      <c r="T26" s="144"/>
      <c r="U26" s="144"/>
      <c r="V26" s="1145"/>
      <c r="W26" s="1145"/>
      <c r="X26" s="1145"/>
      <c r="Y26" s="144"/>
      <c r="Z26" s="144"/>
      <c r="AA26" s="1145"/>
      <c r="AB26" s="1145"/>
      <c r="AC26" s="1146"/>
      <c r="AD26" s="1145"/>
      <c r="AE26" s="1145"/>
      <c r="AF26" s="1145"/>
      <c r="AG26" s="1145"/>
    </row>
    <row r="27" spans="6:33" ht="15.75">
      <c r="F27" s="143"/>
      <c r="G27" s="143"/>
      <c r="H27" s="143"/>
      <c r="I27" s="143"/>
      <c r="J27" s="144"/>
      <c r="K27" s="144"/>
      <c r="L27" s="144"/>
      <c r="P27" s="144"/>
      <c r="Q27" s="144"/>
      <c r="R27" s="144"/>
      <c r="S27" s="144"/>
      <c r="T27" s="144"/>
      <c r="U27" s="144"/>
      <c r="V27" s="1145"/>
      <c r="W27" s="1145"/>
      <c r="X27" s="1145"/>
      <c r="Y27" s="144"/>
      <c r="Z27" s="144"/>
      <c r="AA27" s="1145"/>
      <c r="AB27" s="1145"/>
      <c r="AC27" s="1146"/>
      <c r="AD27" s="1145"/>
      <c r="AE27" s="1145"/>
      <c r="AF27" s="1145"/>
      <c r="AG27" s="1145"/>
    </row>
    <row r="28" spans="6:33" ht="15.75">
      <c r="F28" s="143"/>
      <c r="G28" s="143"/>
      <c r="H28" s="143"/>
      <c r="I28" s="143"/>
      <c r="J28" s="144"/>
      <c r="K28" s="144"/>
      <c r="L28" s="144"/>
      <c r="P28" s="144"/>
      <c r="Q28" s="144"/>
      <c r="R28" s="144"/>
      <c r="S28" s="144"/>
      <c r="T28" s="144"/>
      <c r="U28" s="144"/>
      <c r="V28" s="1145"/>
      <c r="W28" s="1145"/>
      <c r="X28" s="1145"/>
      <c r="Y28" s="144"/>
      <c r="Z28" s="144"/>
      <c r="AA28" s="1145"/>
      <c r="AB28" s="1145"/>
      <c r="AC28" s="1146"/>
      <c r="AD28" s="1145"/>
      <c r="AE28" s="1145"/>
      <c r="AF28" s="1145"/>
      <c r="AG28" s="1145"/>
    </row>
    <row r="29" spans="6:33" ht="15.75">
      <c r="F29" s="143"/>
      <c r="G29" s="143"/>
      <c r="H29" s="143"/>
      <c r="I29" s="143"/>
      <c r="J29" s="144"/>
      <c r="K29" s="144"/>
      <c r="L29" s="144"/>
      <c r="P29" s="144"/>
      <c r="Q29" s="144"/>
      <c r="R29" s="144"/>
      <c r="S29" s="144"/>
      <c r="T29" s="144"/>
      <c r="U29" s="144"/>
      <c r="V29" s="1145"/>
      <c r="W29" s="1145"/>
      <c r="X29" s="1145"/>
      <c r="Y29" s="144"/>
      <c r="Z29" s="144"/>
      <c r="AA29" s="1145"/>
      <c r="AB29" s="1145"/>
      <c r="AC29" s="1146"/>
      <c r="AD29" s="1145"/>
      <c r="AE29" s="1145"/>
      <c r="AF29" s="1145"/>
      <c r="AG29" s="1145"/>
    </row>
    <row r="30" spans="6:33" ht="15.75">
      <c r="F30" s="143"/>
      <c r="G30" s="143"/>
      <c r="H30" s="143"/>
      <c r="I30" s="143"/>
      <c r="J30" s="144"/>
      <c r="K30" s="144"/>
      <c r="L30" s="144"/>
      <c r="P30" s="144"/>
      <c r="Q30" s="144"/>
      <c r="R30" s="144"/>
      <c r="S30" s="144"/>
      <c r="T30" s="144"/>
      <c r="U30" s="144"/>
      <c r="V30" s="1145"/>
      <c r="W30" s="1145"/>
      <c r="X30" s="1145"/>
      <c r="Y30" s="144"/>
      <c r="Z30" s="144"/>
      <c r="AA30" s="1145"/>
      <c r="AB30" s="1145"/>
      <c r="AC30" s="1146"/>
      <c r="AD30" s="1145"/>
      <c r="AE30" s="1145"/>
      <c r="AF30" s="1145"/>
      <c r="AG30" s="1145"/>
    </row>
    <row r="31" spans="6:33" ht="18.75">
      <c r="F31" s="143"/>
      <c r="G31" s="143"/>
      <c r="H31" s="143"/>
      <c r="I31" s="143"/>
      <c r="J31" s="144"/>
      <c r="K31" s="144"/>
      <c r="L31" s="144"/>
      <c r="P31" s="144"/>
      <c r="Q31" s="144"/>
      <c r="R31" s="144"/>
      <c r="S31" s="144"/>
      <c r="T31" s="144"/>
      <c r="U31" s="224"/>
      <c r="V31" s="1147"/>
      <c r="W31" s="1147"/>
      <c r="X31" s="1147"/>
      <c r="Y31" s="144"/>
      <c r="Z31" s="144"/>
      <c r="AA31" s="1145"/>
      <c r="AB31" s="1145"/>
      <c r="AC31" s="1146"/>
      <c r="AD31" s="1145"/>
      <c r="AE31" s="1145"/>
      <c r="AF31" s="1145"/>
      <c r="AG31" s="1145"/>
    </row>
    <row r="32" spans="6:33" ht="15.75">
      <c r="F32" s="143"/>
      <c r="G32" s="143"/>
      <c r="H32" s="143"/>
      <c r="I32" s="143"/>
      <c r="J32" s="144"/>
      <c r="K32" s="144"/>
      <c r="L32" s="144"/>
      <c r="P32" s="144"/>
      <c r="Q32" s="144"/>
      <c r="R32" s="144"/>
      <c r="S32" s="144"/>
      <c r="T32" s="144"/>
      <c r="U32" s="144"/>
      <c r="V32" s="1145"/>
      <c r="W32" s="1145"/>
      <c r="X32" s="1145"/>
      <c r="Y32" s="144"/>
      <c r="Z32" s="144"/>
      <c r="AA32" s="1145"/>
      <c r="AB32" s="1145"/>
      <c r="AC32" s="1146"/>
      <c r="AD32" s="1145"/>
      <c r="AE32" s="1145"/>
      <c r="AF32" s="1145"/>
      <c r="AG32" s="1145"/>
    </row>
    <row r="33" spans="6:33" ht="15.75">
      <c r="F33" s="143"/>
      <c r="G33" s="143"/>
      <c r="H33" s="143"/>
      <c r="I33" s="143"/>
      <c r="J33" s="144"/>
      <c r="K33" s="144"/>
      <c r="L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145"/>
      <c r="AB33" s="1145"/>
      <c r="AC33" s="1146"/>
      <c r="AD33" s="1145"/>
      <c r="AE33" s="1145"/>
      <c r="AF33" s="1145"/>
      <c r="AG33" s="1145"/>
    </row>
    <row r="34" spans="6:33" ht="15.75">
      <c r="F34" s="143"/>
      <c r="G34" s="143"/>
      <c r="H34" s="143"/>
      <c r="I34" s="143"/>
      <c r="J34" s="144"/>
      <c r="K34" s="144"/>
      <c r="L34" s="144"/>
      <c r="P34" s="144"/>
      <c r="Q34" s="144"/>
      <c r="R34" s="144"/>
      <c r="S34" s="144"/>
      <c r="T34" s="144"/>
      <c r="U34" s="83"/>
      <c r="V34" s="83"/>
      <c r="W34" s="83"/>
      <c r="X34" s="83"/>
      <c r="AA34" s="1148"/>
      <c r="AB34" s="1148"/>
      <c r="AD34" s="1148"/>
      <c r="AE34" s="1148"/>
      <c r="AF34" s="1148"/>
      <c r="AG34" s="1148"/>
    </row>
    <row r="35" spans="6:33" ht="15.75">
      <c r="F35" s="143"/>
      <c r="G35" s="143"/>
      <c r="H35" s="143"/>
      <c r="I35" s="143"/>
      <c r="J35" s="144"/>
      <c r="K35" s="144"/>
      <c r="L35" s="144"/>
      <c r="P35" s="144"/>
      <c r="Q35" s="144"/>
      <c r="R35" s="144"/>
      <c r="S35" s="144"/>
      <c r="T35" s="144"/>
      <c r="U35" s="83"/>
      <c r="V35" s="83"/>
      <c r="W35" s="83"/>
      <c r="X35" s="83"/>
      <c r="AA35" s="1148"/>
      <c r="AB35" s="1148"/>
      <c r="AD35" s="1148"/>
      <c r="AE35" s="1148"/>
      <c r="AF35" s="1148"/>
      <c r="AG35" s="1148"/>
    </row>
    <row r="36" spans="6:33" ht="15.75">
      <c r="F36" s="143"/>
      <c r="G36" s="143"/>
      <c r="H36" s="143"/>
      <c r="I36" s="143"/>
      <c r="J36" s="144"/>
      <c r="K36" s="144"/>
      <c r="L36" s="144"/>
      <c r="P36" s="144"/>
      <c r="Q36" s="144"/>
      <c r="R36" s="144"/>
      <c r="S36" s="144"/>
      <c r="T36" s="144"/>
      <c r="U36" s="83"/>
      <c r="V36" s="83"/>
      <c r="W36" s="83"/>
      <c r="X36" s="83"/>
      <c r="AA36" s="1148"/>
      <c r="AB36" s="1148"/>
      <c r="AD36" s="1148"/>
      <c r="AE36" s="1148"/>
      <c r="AF36" s="1148"/>
      <c r="AG36" s="1148"/>
    </row>
    <row r="37" spans="6:33" ht="15.75">
      <c r="F37" s="143"/>
      <c r="G37" s="143"/>
      <c r="H37" s="143"/>
      <c r="I37" s="143"/>
      <c r="J37" s="144"/>
      <c r="K37" s="144"/>
      <c r="L37" s="144"/>
      <c r="P37" s="144"/>
      <c r="Q37" s="144"/>
      <c r="R37" s="144"/>
      <c r="S37" s="144"/>
      <c r="T37" s="144"/>
      <c r="U37" s="83"/>
      <c r="V37" s="83"/>
      <c r="W37" s="83"/>
      <c r="X37" s="83"/>
      <c r="AA37" s="1148"/>
      <c r="AB37" s="1148"/>
      <c r="AD37" s="1148"/>
      <c r="AE37" s="1148"/>
      <c r="AF37" s="1148"/>
      <c r="AG37" s="1148"/>
    </row>
    <row r="38" spans="6:33" ht="15.75">
      <c r="F38" s="143"/>
      <c r="G38" s="143"/>
      <c r="H38" s="143"/>
      <c r="I38" s="143"/>
      <c r="J38" s="144"/>
      <c r="K38" s="144"/>
      <c r="L38" s="144"/>
      <c r="P38" s="144"/>
      <c r="Q38" s="144"/>
      <c r="R38" s="144"/>
      <c r="S38" s="144"/>
      <c r="T38" s="144"/>
      <c r="U38" s="83"/>
      <c r="V38" s="83"/>
      <c r="W38" s="83"/>
      <c r="X38" s="83"/>
      <c r="AA38" s="1148"/>
      <c r="AB38" s="1148"/>
      <c r="AD38" s="1148"/>
      <c r="AE38" s="1148"/>
      <c r="AF38" s="1148"/>
      <c r="AG38" s="1148"/>
    </row>
    <row r="39" spans="6:33" ht="15.75">
      <c r="F39" s="143"/>
      <c r="G39" s="143"/>
      <c r="H39" s="143"/>
      <c r="I39" s="143"/>
      <c r="J39" s="144"/>
      <c r="K39" s="144"/>
      <c r="L39" s="144"/>
      <c r="P39" s="144"/>
      <c r="Q39" s="144"/>
      <c r="R39" s="144"/>
      <c r="S39" s="144"/>
      <c r="T39" s="144"/>
      <c r="U39" s="83"/>
      <c r="V39" s="83"/>
      <c r="W39" s="83"/>
      <c r="X39" s="83"/>
      <c r="AA39" s="1148"/>
      <c r="AB39" s="1148"/>
      <c r="AD39" s="1148"/>
      <c r="AE39" s="1148"/>
      <c r="AF39" s="1148"/>
      <c r="AG39" s="1148"/>
    </row>
    <row r="40" spans="6:33" ht="15.75">
      <c r="F40" s="143"/>
      <c r="G40" s="143"/>
      <c r="H40" s="143"/>
      <c r="I40" s="143"/>
      <c r="J40" s="144"/>
      <c r="K40" s="144"/>
      <c r="L40" s="144"/>
      <c r="P40" s="144"/>
      <c r="Q40" s="144"/>
      <c r="R40" s="144"/>
      <c r="S40" s="144"/>
      <c r="T40" s="144"/>
      <c r="U40" s="83"/>
      <c r="V40" s="83"/>
      <c r="W40" s="83"/>
      <c r="X40" s="83"/>
      <c r="AA40" s="1148"/>
      <c r="AB40" s="1148"/>
      <c r="AD40" s="1148"/>
      <c r="AE40" s="1148"/>
      <c r="AF40" s="1148"/>
      <c r="AG40" s="1148"/>
    </row>
    <row r="41" spans="6:33" ht="15.75">
      <c r="F41" s="143"/>
      <c r="G41" s="143"/>
      <c r="H41" s="143"/>
      <c r="I41" s="143"/>
      <c r="J41" s="144"/>
      <c r="K41" s="144"/>
      <c r="L41" s="144"/>
      <c r="P41" s="144"/>
      <c r="Q41" s="144"/>
      <c r="R41" s="144"/>
      <c r="S41" s="144"/>
      <c r="T41" s="144"/>
      <c r="U41" s="83"/>
      <c r="V41" s="83"/>
      <c r="W41" s="83"/>
      <c r="X41" s="83"/>
      <c r="AA41" s="1148"/>
      <c r="AB41" s="1148"/>
      <c r="AD41" s="1148"/>
      <c r="AE41" s="1148"/>
      <c r="AF41" s="1148"/>
      <c r="AG41" s="1148"/>
    </row>
    <row r="42" spans="6:33" ht="15.75">
      <c r="F42" s="143"/>
      <c r="G42" s="143"/>
      <c r="H42" s="143"/>
      <c r="I42" s="143"/>
      <c r="J42" s="144"/>
      <c r="K42" s="144"/>
      <c r="L42" s="144"/>
      <c r="P42" s="144"/>
      <c r="Q42" s="144"/>
      <c r="R42" s="144"/>
      <c r="S42" s="144"/>
      <c r="T42" s="144"/>
      <c r="U42" s="83"/>
      <c r="V42" s="83"/>
      <c r="W42" s="83"/>
      <c r="X42" s="83"/>
      <c r="AA42" s="1148"/>
      <c r="AB42" s="1148"/>
      <c r="AD42" s="1148"/>
      <c r="AE42" s="1148"/>
      <c r="AF42" s="1148"/>
      <c r="AG42" s="1148"/>
    </row>
    <row r="43" spans="6:33" ht="15.75">
      <c r="F43" s="143"/>
      <c r="G43" s="143"/>
      <c r="H43" s="143"/>
      <c r="I43" s="143"/>
      <c r="J43" s="144"/>
      <c r="K43" s="144"/>
      <c r="L43" s="144"/>
      <c r="P43" s="144"/>
      <c r="Q43" s="144"/>
      <c r="R43" s="144"/>
      <c r="S43" s="144"/>
      <c r="T43" s="144"/>
      <c r="U43" s="83"/>
      <c r="V43" s="83"/>
      <c r="W43" s="83"/>
      <c r="X43" s="83"/>
      <c r="AA43" s="1148"/>
      <c r="AB43" s="1148"/>
      <c r="AD43" s="1148"/>
      <c r="AE43" s="1148"/>
      <c r="AF43" s="1148"/>
      <c r="AG43" s="1148"/>
    </row>
    <row r="44" spans="6:33" ht="15.75">
      <c r="F44" s="143"/>
      <c r="G44" s="143"/>
      <c r="H44" s="143"/>
      <c r="I44" s="143"/>
      <c r="J44" s="144"/>
      <c r="K44" s="144"/>
      <c r="L44" s="144"/>
      <c r="P44" s="144"/>
      <c r="Q44" s="144"/>
      <c r="R44" s="144"/>
      <c r="S44" s="144"/>
      <c r="T44" s="144"/>
      <c r="U44" s="83"/>
      <c r="V44" s="83"/>
      <c r="W44" s="83"/>
      <c r="X44" s="83"/>
      <c r="AA44" s="1148"/>
      <c r="AB44" s="1148"/>
      <c r="AD44" s="1148"/>
      <c r="AE44" s="1148"/>
      <c r="AF44" s="1148"/>
      <c r="AG44" s="1148"/>
    </row>
    <row r="45" spans="6:33" ht="15.75">
      <c r="F45" s="143"/>
      <c r="G45" s="143"/>
      <c r="H45" s="143"/>
      <c r="I45" s="143"/>
      <c r="J45" s="144"/>
      <c r="K45" s="144"/>
      <c r="L45" s="144"/>
      <c r="P45" s="144"/>
      <c r="Q45" s="144"/>
      <c r="R45" s="144"/>
      <c r="S45" s="144"/>
      <c r="T45" s="144"/>
      <c r="U45" s="83"/>
      <c r="V45" s="83"/>
      <c r="W45" s="83"/>
      <c r="X45" s="83"/>
      <c r="AA45" s="1148"/>
      <c r="AB45" s="1148"/>
      <c r="AD45" s="1148"/>
      <c r="AE45" s="1148"/>
      <c r="AF45" s="1148"/>
      <c r="AG45" s="1148"/>
    </row>
    <row r="46" spans="6:33" ht="15.75">
      <c r="F46" s="143"/>
      <c r="G46" s="143"/>
      <c r="H46" s="143"/>
      <c r="I46" s="143"/>
      <c r="J46" s="144"/>
      <c r="K46" s="144"/>
      <c r="L46" s="144"/>
      <c r="P46" s="144"/>
      <c r="Q46" s="144"/>
      <c r="R46" s="144"/>
      <c r="S46" s="144"/>
      <c r="T46" s="144"/>
      <c r="U46" s="83"/>
      <c r="V46" s="83"/>
      <c r="W46" s="83"/>
      <c r="X46" s="83"/>
      <c r="AA46" s="1148"/>
      <c r="AB46" s="1148"/>
      <c r="AD46" s="1148"/>
      <c r="AE46" s="1148"/>
      <c r="AF46" s="1148"/>
      <c r="AG46" s="1148"/>
    </row>
    <row r="47" spans="6:24" ht="15.75">
      <c r="F47" s="143"/>
      <c r="G47" s="143"/>
      <c r="H47" s="143"/>
      <c r="I47" s="143"/>
      <c r="J47" s="144"/>
      <c r="K47" s="144"/>
      <c r="L47" s="144"/>
      <c r="P47" s="144"/>
      <c r="Q47" s="144"/>
      <c r="R47" s="144"/>
      <c r="S47" s="144"/>
      <c r="T47" s="144"/>
      <c r="U47" s="83"/>
      <c r="V47" s="83"/>
      <c r="W47" s="83"/>
      <c r="X47" s="83"/>
    </row>
    <row r="48" spans="6:24" ht="15.75">
      <c r="F48" s="143"/>
      <c r="G48" s="143"/>
      <c r="H48" s="143"/>
      <c r="I48" s="143"/>
      <c r="J48" s="144"/>
      <c r="K48" s="144"/>
      <c r="L48" s="144"/>
      <c r="P48" s="144"/>
      <c r="Q48" s="144"/>
      <c r="R48" s="144"/>
      <c r="S48" s="144"/>
      <c r="T48" s="144"/>
      <c r="U48" s="83"/>
      <c r="V48" s="83"/>
      <c r="W48" s="83"/>
      <c r="X48" s="83"/>
    </row>
    <row r="49" spans="6:24" ht="15.75">
      <c r="F49" s="143"/>
      <c r="G49" s="143"/>
      <c r="H49" s="143"/>
      <c r="I49" s="143"/>
      <c r="J49" s="144"/>
      <c r="K49" s="144"/>
      <c r="L49" s="144"/>
      <c r="P49" s="144"/>
      <c r="Q49" s="144"/>
      <c r="R49" s="144"/>
      <c r="S49" s="144"/>
      <c r="T49" s="144"/>
      <c r="U49" s="83"/>
      <c r="V49" s="83"/>
      <c r="W49" s="83"/>
      <c r="X49" s="83"/>
    </row>
    <row r="50" spans="6:24" ht="15.75">
      <c r="F50" s="143"/>
      <c r="G50" s="143"/>
      <c r="H50" s="143"/>
      <c r="I50" s="143"/>
      <c r="J50" s="144"/>
      <c r="K50" s="144"/>
      <c r="L50" s="144"/>
      <c r="P50" s="144"/>
      <c r="Q50" s="144"/>
      <c r="R50" s="144"/>
      <c r="S50" s="144"/>
      <c r="T50" s="144"/>
      <c r="U50" s="83"/>
      <c r="V50" s="83"/>
      <c r="W50" s="83"/>
      <c r="X50" s="83"/>
    </row>
    <row r="51" spans="6:24" ht="15.75">
      <c r="F51" s="143"/>
      <c r="G51" s="143"/>
      <c r="H51" s="143"/>
      <c r="I51" s="143"/>
      <c r="J51" s="144"/>
      <c r="K51" s="144"/>
      <c r="L51" s="144"/>
      <c r="P51" s="144"/>
      <c r="Q51" s="144"/>
      <c r="R51" s="144"/>
      <c r="S51" s="144"/>
      <c r="T51" s="144"/>
      <c r="U51" s="83"/>
      <c r="V51" s="83"/>
      <c r="W51" s="83"/>
      <c r="X51" s="83"/>
    </row>
    <row r="52" spans="6:24" ht="15.75">
      <c r="F52" s="143"/>
      <c r="G52" s="143"/>
      <c r="H52" s="143"/>
      <c r="I52" s="143"/>
      <c r="J52" s="144"/>
      <c r="K52" s="144"/>
      <c r="L52" s="144"/>
      <c r="P52" s="144"/>
      <c r="Q52" s="144"/>
      <c r="R52" s="144"/>
      <c r="S52" s="144"/>
      <c r="T52" s="144"/>
      <c r="U52" s="83"/>
      <c r="V52" s="83"/>
      <c r="W52" s="83"/>
      <c r="X52" s="83"/>
    </row>
    <row r="53" spans="6:24" ht="15.75">
      <c r="F53" s="143"/>
      <c r="G53" s="143"/>
      <c r="H53" s="143"/>
      <c r="I53" s="143"/>
      <c r="J53" s="144"/>
      <c r="K53" s="144"/>
      <c r="L53" s="144"/>
      <c r="P53" s="144"/>
      <c r="Q53" s="144"/>
      <c r="R53" s="144"/>
      <c r="S53" s="144"/>
      <c r="T53" s="144"/>
      <c r="U53" s="83"/>
      <c r="V53" s="83"/>
      <c r="W53" s="83"/>
      <c r="X53" s="83"/>
    </row>
    <row r="54" spans="6:24" ht="15.75">
      <c r="F54" s="143"/>
      <c r="G54" s="143"/>
      <c r="H54" s="143"/>
      <c r="I54" s="143"/>
      <c r="J54" s="144"/>
      <c r="K54" s="144"/>
      <c r="L54" s="144"/>
      <c r="P54" s="83"/>
      <c r="Q54" s="83"/>
      <c r="R54" s="83"/>
      <c r="S54" s="83"/>
      <c r="T54" s="83"/>
      <c r="U54" s="83"/>
      <c r="V54" s="83"/>
      <c r="W54" s="83"/>
      <c r="X54" s="83"/>
    </row>
    <row r="55" spans="6:24" ht="15.75">
      <c r="F55" s="143"/>
      <c r="G55" s="143"/>
      <c r="H55" s="143"/>
      <c r="I55" s="143"/>
      <c r="J55" s="144"/>
      <c r="K55" s="144"/>
      <c r="L55" s="144"/>
      <c r="P55" s="83"/>
      <c r="Q55" s="83"/>
      <c r="R55" s="83"/>
      <c r="S55" s="83"/>
      <c r="T55" s="83"/>
      <c r="U55" s="83"/>
      <c r="V55" s="83"/>
      <c r="W55" s="83"/>
      <c r="X55" s="83"/>
    </row>
    <row r="56" spans="6:24" ht="15.75">
      <c r="F56" s="143"/>
      <c r="G56" s="143"/>
      <c r="H56" s="143"/>
      <c r="I56" s="143"/>
      <c r="J56" s="144"/>
      <c r="K56" s="144"/>
      <c r="L56" s="144"/>
      <c r="P56" s="83"/>
      <c r="Q56" s="83"/>
      <c r="R56" s="83"/>
      <c r="S56" s="83"/>
      <c r="T56" s="83"/>
      <c r="U56" s="83"/>
      <c r="V56" s="83"/>
      <c r="W56" s="83"/>
      <c r="X56" s="83"/>
    </row>
    <row r="57" spans="6:24" ht="15.75">
      <c r="F57" s="143"/>
      <c r="G57" s="143"/>
      <c r="H57" s="143"/>
      <c r="I57" s="143"/>
      <c r="J57" s="144"/>
      <c r="K57" s="144"/>
      <c r="L57" s="144"/>
      <c r="P57" s="83"/>
      <c r="Q57" s="83"/>
      <c r="R57" s="83"/>
      <c r="S57" s="83"/>
      <c r="T57" s="83"/>
      <c r="U57" s="83"/>
      <c r="V57" s="83"/>
      <c r="W57" s="83"/>
      <c r="X57" s="83"/>
    </row>
    <row r="58" spans="6:24" ht="15.75">
      <c r="F58" s="143"/>
      <c r="G58" s="143"/>
      <c r="H58" s="143"/>
      <c r="I58" s="143"/>
      <c r="J58" s="144"/>
      <c r="K58" s="144"/>
      <c r="L58" s="144"/>
      <c r="P58" s="83"/>
      <c r="Q58" s="83"/>
      <c r="R58" s="83"/>
      <c r="S58" s="83"/>
      <c r="T58" s="83"/>
      <c r="U58" s="83"/>
      <c r="V58" s="83"/>
      <c r="W58" s="83"/>
      <c r="X58" s="83"/>
    </row>
    <row r="59" spans="6:24" ht="15.75">
      <c r="F59" s="143"/>
      <c r="G59" s="143"/>
      <c r="H59" s="143"/>
      <c r="I59" s="143"/>
      <c r="J59" s="144"/>
      <c r="K59" s="144"/>
      <c r="L59" s="144"/>
      <c r="P59" s="83"/>
      <c r="Q59" s="83"/>
      <c r="R59" s="83"/>
      <c r="S59" s="83"/>
      <c r="T59" s="83"/>
      <c r="U59" s="83"/>
      <c r="V59" s="83"/>
      <c r="W59" s="83"/>
      <c r="X59" s="83"/>
    </row>
    <row r="60" spans="6:24" ht="15.75">
      <c r="F60" s="143"/>
      <c r="G60" s="143"/>
      <c r="H60" s="143"/>
      <c r="I60" s="143"/>
      <c r="J60" s="144"/>
      <c r="K60" s="144"/>
      <c r="L60" s="144"/>
      <c r="P60" s="83"/>
      <c r="Q60" s="83"/>
      <c r="R60" s="83"/>
      <c r="S60" s="83"/>
      <c r="T60" s="83"/>
      <c r="U60" s="83"/>
      <c r="V60" s="83"/>
      <c r="W60" s="83"/>
      <c r="X60" s="83"/>
    </row>
    <row r="61" spans="6:24" ht="15.75">
      <c r="F61" s="143"/>
      <c r="G61" s="143"/>
      <c r="H61" s="143"/>
      <c r="I61" s="143"/>
      <c r="J61" s="144"/>
      <c r="K61" s="144"/>
      <c r="L61" s="144"/>
      <c r="P61" s="83"/>
      <c r="Q61" s="83"/>
      <c r="R61" s="83"/>
      <c r="S61" s="83"/>
      <c r="T61" s="83"/>
      <c r="U61" s="83"/>
      <c r="V61" s="83"/>
      <c r="W61" s="83"/>
      <c r="X61" s="83"/>
    </row>
    <row r="62" spans="6:24" ht="15.75">
      <c r="F62" s="143"/>
      <c r="G62" s="143"/>
      <c r="H62" s="143"/>
      <c r="I62" s="143"/>
      <c r="J62" s="144"/>
      <c r="K62" s="144"/>
      <c r="L62" s="144"/>
      <c r="P62" s="83"/>
      <c r="Q62" s="83"/>
      <c r="R62" s="83"/>
      <c r="S62" s="83"/>
      <c r="T62" s="83"/>
      <c r="U62" s="83"/>
      <c r="V62" s="83"/>
      <c r="W62" s="83"/>
      <c r="X62" s="83"/>
    </row>
    <row r="63" spans="6:24" ht="15.75">
      <c r="F63" s="143"/>
      <c r="G63" s="143"/>
      <c r="H63" s="143"/>
      <c r="I63" s="143"/>
      <c r="J63" s="144"/>
      <c r="K63" s="144"/>
      <c r="L63" s="144"/>
      <c r="P63" s="83"/>
      <c r="Q63" s="83"/>
      <c r="R63" s="83"/>
      <c r="S63" s="83"/>
      <c r="T63" s="83"/>
      <c r="U63" s="83"/>
      <c r="V63" s="83"/>
      <c r="W63" s="83"/>
      <c r="X63" s="83"/>
    </row>
    <row r="64" spans="6:24" ht="15.75">
      <c r="F64" s="143"/>
      <c r="G64" s="143"/>
      <c r="H64" s="143"/>
      <c r="I64" s="143"/>
      <c r="J64" s="144"/>
      <c r="K64" s="144"/>
      <c r="L64" s="144"/>
      <c r="P64" s="83"/>
      <c r="Q64" s="83"/>
      <c r="R64" s="83"/>
      <c r="S64" s="83"/>
      <c r="T64" s="83"/>
      <c r="U64" s="83"/>
      <c r="V64" s="83"/>
      <c r="W64" s="83"/>
      <c r="X64" s="83"/>
    </row>
    <row r="65" spans="6:24" ht="15.75">
      <c r="F65" s="143"/>
      <c r="G65" s="143"/>
      <c r="H65" s="143"/>
      <c r="I65" s="143"/>
      <c r="J65" s="144"/>
      <c r="K65" s="144"/>
      <c r="L65" s="144"/>
      <c r="P65" s="83"/>
      <c r="Q65" s="83"/>
      <c r="R65" s="83"/>
      <c r="S65" s="83"/>
      <c r="T65" s="83"/>
      <c r="U65" s="83"/>
      <c r="V65" s="83"/>
      <c r="W65" s="83"/>
      <c r="X65" s="83"/>
    </row>
    <row r="66" spans="6:24" ht="15.75">
      <c r="F66" s="143"/>
      <c r="G66" s="143"/>
      <c r="H66" s="143"/>
      <c r="I66" s="143"/>
      <c r="J66" s="144"/>
      <c r="K66" s="144"/>
      <c r="L66" s="144"/>
      <c r="P66" s="83"/>
      <c r="Q66" s="83"/>
      <c r="R66" s="83"/>
      <c r="S66" s="83"/>
      <c r="T66" s="83"/>
      <c r="U66" s="83"/>
      <c r="V66" s="83"/>
      <c r="W66" s="83"/>
      <c r="X66" s="83"/>
    </row>
    <row r="67" spans="6:24" ht="15.75">
      <c r="F67" s="143"/>
      <c r="G67" s="143"/>
      <c r="H67" s="143"/>
      <c r="I67" s="143"/>
      <c r="J67" s="144"/>
      <c r="K67" s="144"/>
      <c r="L67" s="144"/>
      <c r="P67" s="83"/>
      <c r="Q67" s="83"/>
      <c r="R67" s="83"/>
      <c r="S67" s="83"/>
      <c r="T67" s="83"/>
      <c r="U67" s="83"/>
      <c r="V67" s="83"/>
      <c r="W67" s="83"/>
      <c r="X67" s="83"/>
    </row>
    <row r="68" spans="6:24" ht="15.75">
      <c r="F68" s="143"/>
      <c r="G68" s="143"/>
      <c r="H68" s="143"/>
      <c r="I68" s="143"/>
      <c r="J68" s="144"/>
      <c r="K68" s="144"/>
      <c r="L68" s="144"/>
      <c r="P68" s="83"/>
      <c r="Q68" s="83"/>
      <c r="R68" s="83"/>
      <c r="S68" s="83"/>
      <c r="T68" s="83"/>
      <c r="U68" s="83"/>
      <c r="V68" s="83"/>
      <c r="W68" s="83"/>
      <c r="X68" s="83"/>
    </row>
    <row r="69" spans="6:24" ht="15.75">
      <c r="F69" s="143"/>
      <c r="G69" s="143"/>
      <c r="H69" s="143"/>
      <c r="I69" s="143"/>
      <c r="J69" s="144"/>
      <c r="K69" s="144"/>
      <c r="L69" s="144"/>
      <c r="P69" s="83"/>
      <c r="Q69" s="83"/>
      <c r="R69" s="83"/>
      <c r="S69" s="83"/>
      <c r="T69" s="83"/>
      <c r="U69" s="83"/>
      <c r="V69" s="83"/>
      <c r="W69" s="83"/>
      <c r="X69" s="83"/>
    </row>
    <row r="70" spans="16:24" ht="15.75">
      <c r="P70" s="83"/>
      <c r="Q70" s="83"/>
      <c r="R70" s="83"/>
      <c r="S70" s="83"/>
      <c r="T70" s="83"/>
      <c r="U70" s="83"/>
      <c r="V70" s="83"/>
      <c r="W70" s="83"/>
      <c r="X70" s="83"/>
    </row>
    <row r="71" spans="16:24" ht="15.75">
      <c r="P71" s="83"/>
      <c r="Q71" s="83"/>
      <c r="R71" s="83"/>
      <c r="S71" s="83"/>
      <c r="T71" s="83"/>
      <c r="U71" s="83"/>
      <c r="V71" s="83"/>
      <c r="W71" s="83"/>
      <c r="X71" s="83"/>
    </row>
    <row r="72" spans="16:24" ht="15.75">
      <c r="P72" s="83"/>
      <c r="Q72" s="83"/>
      <c r="R72" s="83"/>
      <c r="S72" s="83"/>
      <c r="T72" s="83"/>
      <c r="U72" s="83"/>
      <c r="V72" s="83"/>
      <c r="W72" s="83"/>
      <c r="X72" s="83"/>
    </row>
    <row r="73" spans="16:24" ht="15.75">
      <c r="P73" s="83"/>
      <c r="Q73" s="83"/>
      <c r="R73" s="83"/>
      <c r="S73" s="83"/>
      <c r="T73" s="83"/>
      <c r="U73" s="83"/>
      <c r="V73" s="83"/>
      <c r="W73" s="83"/>
      <c r="X73" s="83"/>
    </row>
    <row r="74" spans="16:24" ht="15.75">
      <c r="P74" s="83"/>
      <c r="Q74" s="83"/>
      <c r="R74" s="83"/>
      <c r="S74" s="83"/>
      <c r="T74" s="83"/>
      <c r="U74" s="83"/>
      <c r="V74" s="83"/>
      <c r="W74" s="83"/>
      <c r="X74" s="83"/>
    </row>
    <row r="75" spans="16:24" ht="15.75">
      <c r="P75" s="83"/>
      <c r="Q75" s="83"/>
      <c r="R75" s="83"/>
      <c r="S75" s="83"/>
      <c r="T75" s="83"/>
      <c r="U75" s="83"/>
      <c r="V75" s="83"/>
      <c r="W75" s="83"/>
      <c r="X75" s="83"/>
    </row>
    <row r="76" spans="16:24" ht="15.75">
      <c r="P76" s="83"/>
      <c r="Q76" s="83"/>
      <c r="R76" s="83"/>
      <c r="S76" s="83"/>
      <c r="T76" s="83"/>
      <c r="U76" s="83"/>
      <c r="V76" s="83"/>
      <c r="W76" s="83"/>
      <c r="X76" s="83"/>
    </row>
    <row r="77" spans="16:24" ht="15.75">
      <c r="P77" s="83"/>
      <c r="Q77" s="83"/>
      <c r="R77" s="83"/>
      <c r="S77" s="83"/>
      <c r="T77" s="83"/>
      <c r="U77" s="83"/>
      <c r="V77" s="83"/>
      <c r="W77" s="83"/>
      <c r="X77" s="83"/>
    </row>
    <row r="78" spans="16:24" ht="15.75">
      <c r="P78" s="83"/>
      <c r="Q78" s="83"/>
      <c r="R78" s="83"/>
      <c r="S78" s="83"/>
      <c r="T78" s="83"/>
      <c r="U78" s="83"/>
      <c r="V78" s="83"/>
      <c r="W78" s="83"/>
      <c r="X78" s="83"/>
    </row>
    <row r="79" spans="16:24" ht="15.75">
      <c r="P79" s="83"/>
      <c r="Q79" s="83"/>
      <c r="R79" s="83"/>
      <c r="S79" s="83"/>
      <c r="T79" s="83"/>
      <c r="U79" s="83"/>
      <c r="V79" s="83"/>
      <c r="W79" s="83"/>
      <c r="X79" s="83"/>
    </row>
    <row r="80" spans="16:24" ht="15.75">
      <c r="P80" s="83"/>
      <c r="Q80" s="83"/>
      <c r="R80" s="83"/>
      <c r="S80" s="83"/>
      <c r="T80" s="83"/>
      <c r="U80" s="83"/>
      <c r="V80" s="83"/>
      <c r="W80" s="83"/>
      <c r="X80" s="83"/>
    </row>
    <row r="81" spans="16:24" ht="15.75">
      <c r="P81" s="83"/>
      <c r="Q81" s="83"/>
      <c r="R81" s="83"/>
      <c r="S81" s="83"/>
      <c r="T81" s="83"/>
      <c r="U81" s="83"/>
      <c r="V81" s="83"/>
      <c r="W81" s="83"/>
      <c r="X81" s="83"/>
    </row>
    <row r="82" spans="16:24" ht="15.75">
      <c r="P82" s="83"/>
      <c r="Q82" s="83"/>
      <c r="R82" s="83"/>
      <c r="S82" s="83"/>
      <c r="T82" s="83"/>
      <c r="U82" s="83"/>
      <c r="V82" s="83"/>
      <c r="W82" s="83"/>
      <c r="X82" s="83"/>
    </row>
    <row r="83" spans="16:24" ht="15.75">
      <c r="P83" s="83"/>
      <c r="Q83" s="83"/>
      <c r="R83" s="83"/>
      <c r="S83" s="83"/>
      <c r="T83" s="83"/>
      <c r="U83" s="83"/>
      <c r="V83" s="83"/>
      <c r="W83" s="83"/>
      <c r="X83" s="83"/>
    </row>
    <row r="84" spans="16:24" ht="15.75">
      <c r="P84" s="83"/>
      <c r="Q84" s="83"/>
      <c r="R84" s="83"/>
      <c r="S84" s="83"/>
      <c r="T84" s="83"/>
      <c r="U84" s="83"/>
      <c r="V84" s="83"/>
      <c r="W84" s="83"/>
      <c r="X84" s="83"/>
    </row>
    <row r="85" spans="16:24" ht="15.75">
      <c r="P85" s="83"/>
      <c r="Q85" s="83"/>
      <c r="R85" s="83"/>
      <c r="S85" s="83"/>
      <c r="T85" s="83"/>
      <c r="U85" s="83"/>
      <c r="V85" s="83"/>
      <c r="W85" s="83"/>
      <c r="X85" s="83"/>
    </row>
    <row r="86" spans="16:24" ht="15.75">
      <c r="P86" s="83"/>
      <c r="Q86" s="83"/>
      <c r="R86" s="83"/>
      <c r="S86" s="83"/>
      <c r="T86" s="83"/>
      <c r="U86" s="83"/>
      <c r="V86" s="83"/>
      <c r="W86" s="83"/>
      <c r="X86" s="83"/>
    </row>
    <row r="87" spans="16:24" ht="15.75">
      <c r="P87" s="83"/>
      <c r="Q87" s="83"/>
      <c r="R87" s="83"/>
      <c r="S87" s="83"/>
      <c r="T87" s="83"/>
      <c r="U87" s="83"/>
      <c r="V87" s="83"/>
      <c r="W87" s="83"/>
      <c r="X87" s="83"/>
    </row>
    <row r="88" spans="16:24" ht="15.75">
      <c r="P88" s="83"/>
      <c r="Q88" s="83"/>
      <c r="R88" s="83"/>
      <c r="S88" s="83"/>
      <c r="T88" s="83"/>
      <c r="U88" s="83"/>
      <c r="V88" s="83"/>
      <c r="W88" s="83"/>
      <c r="X88" s="83"/>
    </row>
    <row r="89" spans="16:24" ht="15.75">
      <c r="P89" s="83"/>
      <c r="Q89" s="83"/>
      <c r="R89" s="83"/>
      <c r="S89" s="83"/>
      <c r="T89" s="83"/>
      <c r="U89" s="83"/>
      <c r="V89" s="83"/>
      <c r="W89" s="83"/>
      <c r="X89" s="83"/>
    </row>
    <row r="90" spans="16:24" ht="15.75">
      <c r="P90" s="83"/>
      <c r="Q90" s="83"/>
      <c r="R90" s="83"/>
      <c r="S90" s="83"/>
      <c r="T90" s="83"/>
      <c r="U90" s="83"/>
      <c r="V90" s="83"/>
      <c r="W90" s="83"/>
      <c r="X90" s="83"/>
    </row>
    <row r="91" spans="16:24" ht="15.75">
      <c r="P91" s="83"/>
      <c r="Q91" s="83"/>
      <c r="R91" s="83"/>
      <c r="S91" s="83"/>
      <c r="T91" s="83"/>
      <c r="U91" s="83"/>
      <c r="V91" s="83"/>
      <c r="W91" s="83"/>
      <c r="X91" s="83"/>
    </row>
    <row r="92" spans="16:24" ht="15.75">
      <c r="P92" s="83"/>
      <c r="Q92" s="83"/>
      <c r="R92" s="83"/>
      <c r="S92" s="83"/>
      <c r="T92" s="83"/>
      <c r="U92" s="83"/>
      <c r="V92" s="83"/>
      <c r="W92" s="83"/>
      <c r="X92" s="83"/>
    </row>
    <row r="93" spans="16:24" ht="15.75">
      <c r="P93" s="83"/>
      <c r="Q93" s="83"/>
      <c r="R93" s="83"/>
      <c r="S93" s="83"/>
      <c r="T93" s="83"/>
      <c r="U93" s="83"/>
      <c r="V93" s="83"/>
      <c r="W93" s="83"/>
      <c r="X93" s="83"/>
    </row>
    <row r="94" spans="16:24" ht="15.75">
      <c r="P94" s="83"/>
      <c r="Q94" s="83"/>
      <c r="R94" s="83"/>
      <c r="S94" s="83"/>
      <c r="T94" s="83"/>
      <c r="U94" s="83"/>
      <c r="V94" s="83"/>
      <c r="W94" s="83"/>
      <c r="X94" s="83"/>
    </row>
    <row r="95" spans="16:24" ht="15.75">
      <c r="P95" s="83"/>
      <c r="Q95" s="83"/>
      <c r="R95" s="83"/>
      <c r="S95" s="83"/>
      <c r="T95" s="83"/>
      <c r="U95" s="83"/>
      <c r="V95" s="83"/>
      <c r="W95" s="83"/>
      <c r="X95" s="83"/>
    </row>
    <row r="96" spans="16:24" ht="15.75">
      <c r="P96" s="83"/>
      <c r="Q96" s="83"/>
      <c r="R96" s="83"/>
      <c r="S96" s="83"/>
      <c r="T96" s="83"/>
      <c r="U96" s="83"/>
      <c r="V96" s="83"/>
      <c r="W96" s="83"/>
      <c r="X96" s="83"/>
    </row>
    <row r="97" spans="16:24" ht="15.75">
      <c r="P97" s="83"/>
      <c r="Q97" s="83"/>
      <c r="R97" s="83"/>
      <c r="S97" s="83"/>
      <c r="T97" s="83"/>
      <c r="U97" s="83"/>
      <c r="V97" s="83"/>
      <c r="W97" s="83"/>
      <c r="X97" s="83"/>
    </row>
    <row r="98" spans="16:24" ht="15.75">
      <c r="P98" s="83"/>
      <c r="Q98" s="83"/>
      <c r="R98" s="83"/>
      <c r="S98" s="83"/>
      <c r="T98" s="83"/>
      <c r="U98" s="83"/>
      <c r="V98" s="83"/>
      <c r="W98" s="83"/>
      <c r="X98" s="83"/>
    </row>
    <row r="99" spans="16:24" ht="15.75">
      <c r="P99" s="83"/>
      <c r="Q99" s="83"/>
      <c r="R99" s="83"/>
      <c r="S99" s="83"/>
      <c r="T99" s="83"/>
      <c r="U99" s="83"/>
      <c r="V99" s="83"/>
      <c r="W99" s="83"/>
      <c r="X99" s="83"/>
    </row>
    <row r="100" spans="16:24" ht="15.75">
      <c r="P100" s="83"/>
      <c r="Q100" s="83"/>
      <c r="R100" s="83"/>
      <c r="S100" s="83"/>
      <c r="T100" s="83"/>
      <c r="U100" s="83"/>
      <c r="V100" s="83"/>
      <c r="W100" s="83"/>
      <c r="X100" s="83"/>
    </row>
    <row r="101" spans="16:24" ht="15.75">
      <c r="P101" s="83"/>
      <c r="Q101" s="83"/>
      <c r="R101" s="83"/>
      <c r="S101" s="83"/>
      <c r="T101" s="83"/>
      <c r="U101" s="83"/>
      <c r="V101" s="83"/>
      <c r="W101" s="83"/>
      <c r="X101" s="83"/>
    </row>
    <row r="102" spans="16:24" ht="15.75">
      <c r="P102" s="83"/>
      <c r="Q102" s="83"/>
      <c r="R102" s="83"/>
      <c r="S102" s="83"/>
      <c r="T102" s="83"/>
      <c r="U102" s="83"/>
      <c r="V102" s="83"/>
      <c r="W102" s="83"/>
      <c r="X102" s="83"/>
    </row>
    <row r="103" spans="16:24" ht="15.75">
      <c r="P103" s="83"/>
      <c r="Q103" s="83"/>
      <c r="R103" s="83"/>
      <c r="S103" s="83"/>
      <c r="T103" s="83"/>
      <c r="U103" s="83"/>
      <c r="V103" s="83"/>
      <c r="W103" s="83"/>
      <c r="X103" s="83"/>
    </row>
    <row r="104" spans="16:24" ht="15.75">
      <c r="P104" s="83"/>
      <c r="Q104" s="83"/>
      <c r="R104" s="83"/>
      <c r="S104" s="83"/>
      <c r="T104" s="83"/>
      <c r="U104" s="83"/>
      <c r="V104" s="83"/>
      <c r="W104" s="83"/>
      <c r="X104" s="83"/>
    </row>
    <row r="105" spans="16:24" ht="15.75">
      <c r="P105" s="83"/>
      <c r="Q105" s="83"/>
      <c r="R105" s="83"/>
      <c r="S105" s="83"/>
      <c r="T105" s="83"/>
      <c r="U105" s="83"/>
      <c r="V105" s="83"/>
      <c r="W105" s="83"/>
      <c r="X105" s="83"/>
    </row>
    <row r="106" spans="16:24" ht="15.75">
      <c r="P106" s="83"/>
      <c r="Q106" s="83"/>
      <c r="R106" s="83"/>
      <c r="S106" s="83"/>
      <c r="T106" s="83"/>
      <c r="U106" s="83"/>
      <c r="V106" s="83"/>
      <c r="W106" s="83"/>
      <c r="X106" s="83"/>
    </row>
    <row r="107" spans="16:24" ht="15.75">
      <c r="P107" s="83"/>
      <c r="Q107" s="83"/>
      <c r="R107" s="83"/>
      <c r="S107" s="83"/>
      <c r="T107" s="83"/>
      <c r="U107" s="83"/>
      <c r="V107" s="83"/>
      <c r="W107" s="83"/>
      <c r="X107" s="83"/>
    </row>
    <row r="108" spans="16:24" ht="15.75">
      <c r="P108" s="83"/>
      <c r="Q108" s="83"/>
      <c r="R108" s="83"/>
      <c r="S108" s="83"/>
      <c r="T108" s="83"/>
      <c r="U108" s="83"/>
      <c r="V108" s="83"/>
      <c r="W108" s="83"/>
      <c r="X108" s="83"/>
    </row>
    <row r="109" spans="16:24" ht="15.75">
      <c r="P109" s="83"/>
      <c r="Q109" s="83"/>
      <c r="R109" s="83"/>
      <c r="S109" s="83"/>
      <c r="T109" s="83"/>
      <c r="U109" s="83"/>
      <c r="V109" s="83"/>
      <c r="W109" s="83"/>
      <c r="X109" s="83"/>
    </row>
    <row r="110" spans="16:24" ht="15.75">
      <c r="P110" s="83"/>
      <c r="Q110" s="83"/>
      <c r="R110" s="83"/>
      <c r="S110" s="83"/>
      <c r="T110" s="83"/>
      <c r="U110" s="83"/>
      <c r="V110" s="83"/>
      <c r="W110" s="83"/>
      <c r="X110" s="83"/>
    </row>
    <row r="111" spans="16:24" ht="15.75">
      <c r="P111" s="83"/>
      <c r="Q111" s="83"/>
      <c r="R111" s="83"/>
      <c r="S111" s="83"/>
      <c r="T111" s="83"/>
      <c r="U111" s="83"/>
      <c r="V111" s="83"/>
      <c r="W111" s="83"/>
      <c r="X111" s="83"/>
    </row>
    <row r="112" spans="16:24" ht="15.75">
      <c r="P112" s="83"/>
      <c r="Q112" s="83"/>
      <c r="R112" s="83"/>
      <c r="S112" s="83"/>
      <c r="T112" s="83"/>
      <c r="U112" s="83"/>
      <c r="V112" s="83"/>
      <c r="W112" s="83"/>
      <c r="X112" s="83"/>
    </row>
    <row r="113" spans="16:24" ht="15.75">
      <c r="P113" s="83"/>
      <c r="Q113" s="83"/>
      <c r="R113" s="83"/>
      <c r="S113" s="83"/>
      <c r="T113" s="83"/>
      <c r="U113" s="83"/>
      <c r="V113" s="83"/>
      <c r="W113" s="83"/>
      <c r="X113" s="83"/>
    </row>
    <row r="114" spans="16:24" ht="15.75">
      <c r="P114" s="83"/>
      <c r="Q114" s="83"/>
      <c r="R114" s="83"/>
      <c r="S114" s="83"/>
      <c r="T114" s="83"/>
      <c r="U114" s="83"/>
      <c r="V114" s="83"/>
      <c r="W114" s="83"/>
      <c r="X114" s="83"/>
    </row>
    <row r="115" spans="16:24" ht="15.75">
      <c r="P115" s="83"/>
      <c r="Q115" s="83"/>
      <c r="R115" s="83"/>
      <c r="S115" s="83"/>
      <c r="T115" s="83"/>
      <c r="U115" s="83"/>
      <c r="V115" s="83"/>
      <c r="W115" s="83"/>
      <c r="X115" s="83"/>
    </row>
    <row r="116" spans="16:24" ht="15.75"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6:24" ht="15.75">
      <c r="P117" s="83"/>
      <c r="Q117" s="83"/>
      <c r="R117" s="83"/>
      <c r="S117" s="83"/>
      <c r="T117" s="83"/>
      <c r="U117" s="83"/>
      <c r="V117" s="83"/>
      <c r="W117" s="83"/>
      <c r="X117" s="83"/>
    </row>
    <row r="118" spans="16:24" ht="15.75">
      <c r="P118" s="83"/>
      <c r="Q118" s="83"/>
      <c r="R118" s="83"/>
      <c r="S118" s="83"/>
      <c r="T118" s="83"/>
      <c r="U118" s="83"/>
      <c r="V118" s="83"/>
      <c r="W118" s="83"/>
      <c r="X118" s="83"/>
    </row>
    <row r="119" spans="16:24" ht="15.75"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6:24" ht="15.75"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6:24" ht="15.75"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6:24" ht="15.75"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6:24" ht="15.75"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6:24" ht="15.75"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6:24" ht="15.75">
      <c r="P125" s="83"/>
      <c r="Q125" s="83"/>
      <c r="R125" s="83"/>
      <c r="S125" s="83"/>
      <c r="T125" s="83"/>
      <c r="U125" s="83"/>
      <c r="V125" s="83"/>
      <c r="W125" s="83"/>
      <c r="X125" s="83"/>
    </row>
  </sheetData>
  <sheetProtection/>
  <mergeCells count="14">
    <mergeCell ref="N6:N11"/>
    <mergeCell ref="O6:O11"/>
    <mergeCell ref="P6:X6"/>
    <mergeCell ref="Z6:AG6"/>
    <mergeCell ref="AH6:AH11"/>
    <mergeCell ref="R7:T7"/>
    <mergeCell ref="R8:T8"/>
    <mergeCell ref="R9:T9"/>
    <mergeCell ref="A3:H3"/>
    <mergeCell ref="O3:V3"/>
    <mergeCell ref="W3:AH3"/>
    <mergeCell ref="A6:A11"/>
    <mergeCell ref="B6:D7"/>
    <mergeCell ref="I6:M6"/>
  </mergeCells>
  <printOptions horizontalCentered="1"/>
  <pageMargins left="0.99" right="1" top="0.5905511811023623" bottom="0.27" header="0" footer="0"/>
  <pageSetup fitToHeight="1" fitToWidth="1" horizontalDpi="600" verticalDpi="600" orientation="landscape" pageOrder="overThenDown" paperSize="9" scale="35" r:id="rId1"/>
  <colBreaks count="2" manualBreakCount="2">
    <brk id="8" max="35" man="1"/>
    <brk id="14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95" zoomScaleSheetLayoutView="95" zoomScalePageLayoutView="0" workbookViewId="0" topLeftCell="A1">
      <selection activeCell="A3" sqref="A3:F3"/>
    </sheetView>
  </sheetViews>
  <sheetFormatPr defaultColWidth="7.99609375" defaultRowHeight="13.5"/>
  <cols>
    <col min="1" max="1" width="11.77734375" style="184" customWidth="1"/>
    <col min="2" max="6" width="10.77734375" style="181" customWidth="1"/>
    <col min="7" max="7" width="8.77734375" style="184" customWidth="1"/>
    <col min="8" max="12" width="8.77734375" style="181" customWidth="1"/>
    <col min="13" max="13" width="11.77734375" style="187" customWidth="1"/>
    <col min="14" max="14" width="8.6640625" style="188" hidden="1" customWidth="1"/>
    <col min="15" max="15" width="11.6640625" style="188" customWidth="1"/>
    <col min="16" max="16" width="0.671875" style="188" customWidth="1"/>
    <col min="17" max="16384" width="7.99609375" style="188" customWidth="1"/>
  </cols>
  <sheetData>
    <row r="1" spans="1:13" s="1000" customFormat="1" ht="11.25">
      <c r="A1" s="992" t="s">
        <v>1444</v>
      </c>
      <c r="B1" s="998"/>
      <c r="C1" s="998"/>
      <c r="D1" s="998"/>
      <c r="E1" s="998"/>
      <c r="F1" s="998"/>
      <c r="G1" s="992"/>
      <c r="H1" s="998"/>
      <c r="I1" s="998"/>
      <c r="J1" s="998"/>
      <c r="K1" s="998"/>
      <c r="L1" s="998"/>
      <c r="M1" s="999" t="s">
        <v>68</v>
      </c>
    </row>
    <row r="2" spans="1:13" s="32" customFormat="1" ht="12">
      <c r="A2" s="172"/>
      <c r="B2" s="173"/>
      <c r="C2" s="173"/>
      <c r="D2" s="173"/>
      <c r="E2" s="173"/>
      <c r="F2" s="173"/>
      <c r="G2" s="172"/>
      <c r="H2" s="173"/>
      <c r="I2" s="173"/>
      <c r="J2" s="173"/>
      <c r="K2" s="173"/>
      <c r="L2" s="173"/>
      <c r="M2" s="174"/>
    </row>
    <row r="3" spans="1:13" s="2" customFormat="1" ht="22.5">
      <c r="A3" s="1530" t="s">
        <v>1860</v>
      </c>
      <c r="B3" s="1530"/>
      <c r="C3" s="1530"/>
      <c r="D3" s="1530"/>
      <c r="E3" s="1530"/>
      <c r="F3" s="1530"/>
      <c r="G3" s="1531" t="s">
        <v>817</v>
      </c>
      <c r="H3" s="1531"/>
      <c r="I3" s="1531"/>
      <c r="J3" s="1531"/>
      <c r="K3" s="1531"/>
      <c r="L3" s="1531"/>
      <c r="M3" s="1531"/>
    </row>
    <row r="4" spans="1:13" s="867" customFormat="1" ht="12" customHeight="1">
      <c r="A4" s="864"/>
      <c r="B4" s="865"/>
      <c r="C4" s="865"/>
      <c r="D4" s="865"/>
      <c r="E4" s="865"/>
      <c r="F4" s="865"/>
      <c r="G4" s="866"/>
      <c r="H4" s="865"/>
      <c r="I4" s="866"/>
      <c r="J4" s="866"/>
      <c r="K4" s="866"/>
      <c r="L4" s="866"/>
      <c r="M4" s="866"/>
    </row>
    <row r="5" spans="1:13" s="868" customFormat="1" ht="12" customHeight="1" thickBot="1">
      <c r="A5" s="868" t="s">
        <v>766</v>
      </c>
      <c r="B5" s="869"/>
      <c r="C5" s="869"/>
      <c r="D5" s="869"/>
      <c r="E5" s="869"/>
      <c r="F5" s="869"/>
      <c r="H5" s="869"/>
      <c r="I5" s="869"/>
      <c r="J5" s="869"/>
      <c r="K5" s="869"/>
      <c r="L5" s="869"/>
      <c r="M5" s="870" t="s">
        <v>78</v>
      </c>
    </row>
    <row r="6" spans="1:13" s="43" customFormat="1" ht="15" customHeight="1">
      <c r="A6" s="1544" t="s">
        <v>768</v>
      </c>
      <c r="B6" s="1536" t="s">
        <v>769</v>
      </c>
      <c r="C6" s="858" t="s">
        <v>770</v>
      </c>
      <c r="D6" s="854"/>
      <c r="E6" s="1532" t="s">
        <v>752</v>
      </c>
      <c r="F6" s="1532" t="s">
        <v>753</v>
      </c>
      <c r="G6" s="1534" t="s">
        <v>771</v>
      </c>
      <c r="H6" s="1532" t="s">
        <v>754</v>
      </c>
      <c r="I6" s="1532" t="s">
        <v>755</v>
      </c>
      <c r="J6" s="1532" t="s">
        <v>756</v>
      </c>
      <c r="K6" s="1532" t="s">
        <v>757</v>
      </c>
      <c r="L6" s="1532" t="s">
        <v>758</v>
      </c>
      <c r="M6" s="1538" t="s">
        <v>764</v>
      </c>
    </row>
    <row r="7" spans="1:13" s="43" customFormat="1" ht="15" customHeight="1">
      <c r="A7" s="1545"/>
      <c r="B7" s="1537"/>
      <c r="C7" s="614" t="s">
        <v>772</v>
      </c>
      <c r="D7" s="871" t="s">
        <v>773</v>
      </c>
      <c r="E7" s="1533"/>
      <c r="F7" s="1533"/>
      <c r="G7" s="1535"/>
      <c r="H7" s="1533"/>
      <c r="I7" s="1533"/>
      <c r="J7" s="1533"/>
      <c r="K7" s="1533"/>
      <c r="L7" s="1533"/>
      <c r="M7" s="1539"/>
    </row>
    <row r="8" spans="1:13" s="43" customFormat="1" ht="15" customHeight="1">
      <c r="A8" s="1545"/>
      <c r="B8" s="1533" t="s">
        <v>4</v>
      </c>
      <c r="C8" s="1542" t="s">
        <v>423</v>
      </c>
      <c r="D8" s="1533" t="s">
        <v>424</v>
      </c>
      <c r="E8" s="1533" t="s">
        <v>760</v>
      </c>
      <c r="F8" s="1542" t="s">
        <v>759</v>
      </c>
      <c r="G8" s="1533" t="s">
        <v>79</v>
      </c>
      <c r="H8" s="1533" t="s">
        <v>425</v>
      </c>
      <c r="I8" s="1533" t="s">
        <v>80</v>
      </c>
      <c r="J8" s="1542" t="s">
        <v>761</v>
      </c>
      <c r="K8" s="1542" t="s">
        <v>762</v>
      </c>
      <c r="L8" s="1542" t="s">
        <v>763</v>
      </c>
      <c r="M8" s="1539"/>
    </row>
    <row r="9" spans="1:13" s="43" customFormat="1" ht="15" customHeight="1">
      <c r="A9" s="1545"/>
      <c r="B9" s="1533"/>
      <c r="C9" s="1542"/>
      <c r="D9" s="1533"/>
      <c r="E9" s="1533"/>
      <c r="F9" s="1542"/>
      <c r="G9" s="1533"/>
      <c r="H9" s="1533"/>
      <c r="I9" s="1533"/>
      <c r="J9" s="1533"/>
      <c r="K9" s="1533"/>
      <c r="L9" s="1533"/>
      <c r="M9" s="1540"/>
    </row>
    <row r="10" spans="1:13" s="43" customFormat="1" ht="15" customHeight="1">
      <c r="A10" s="1546"/>
      <c r="B10" s="1543"/>
      <c r="C10" s="1547"/>
      <c r="D10" s="1543"/>
      <c r="E10" s="1543"/>
      <c r="F10" s="1547"/>
      <c r="G10" s="1543"/>
      <c r="H10" s="1543"/>
      <c r="I10" s="1543"/>
      <c r="J10" s="1543"/>
      <c r="K10" s="1543"/>
      <c r="L10" s="1543"/>
      <c r="M10" s="1541"/>
    </row>
    <row r="11" spans="1:13" s="43" customFormat="1" ht="18" customHeight="1">
      <c r="A11" s="1001">
        <v>2016</v>
      </c>
      <c r="B11" s="519">
        <v>860</v>
      </c>
      <c r="C11" s="519">
        <v>127</v>
      </c>
      <c r="D11" s="519">
        <v>0</v>
      </c>
      <c r="E11" s="519">
        <v>23</v>
      </c>
      <c r="F11" s="519">
        <v>32</v>
      </c>
      <c r="G11" s="519">
        <v>8</v>
      </c>
      <c r="H11" s="519">
        <v>0</v>
      </c>
      <c r="I11" s="519">
        <v>124</v>
      </c>
      <c r="J11" s="519">
        <v>379</v>
      </c>
      <c r="K11" s="519">
        <v>162</v>
      </c>
      <c r="L11" s="519">
        <v>5</v>
      </c>
      <c r="M11" s="1002">
        <v>2016</v>
      </c>
    </row>
    <row r="12" spans="1:13" s="43" customFormat="1" ht="18" customHeight="1">
      <c r="A12" s="1001">
        <v>2017</v>
      </c>
      <c r="B12" s="519">
        <v>727</v>
      </c>
      <c r="C12" s="519">
        <v>92</v>
      </c>
      <c r="D12" s="519">
        <v>0</v>
      </c>
      <c r="E12" s="519">
        <v>24</v>
      </c>
      <c r="F12" s="519">
        <v>33</v>
      </c>
      <c r="G12" s="519">
        <v>5</v>
      </c>
      <c r="H12" s="519">
        <v>0</v>
      </c>
      <c r="I12" s="519">
        <v>105</v>
      </c>
      <c r="J12" s="519">
        <v>317</v>
      </c>
      <c r="K12" s="519">
        <v>150</v>
      </c>
      <c r="L12" s="519">
        <v>2</v>
      </c>
      <c r="M12" s="1002">
        <v>2017</v>
      </c>
    </row>
    <row r="13" spans="1:13" s="43" customFormat="1" ht="18" customHeight="1">
      <c r="A13" s="1001">
        <v>2018</v>
      </c>
      <c r="B13" s="519">
        <v>732</v>
      </c>
      <c r="C13" s="519">
        <v>92</v>
      </c>
      <c r="D13" s="519">
        <v>0</v>
      </c>
      <c r="E13" s="519">
        <v>24</v>
      </c>
      <c r="F13" s="519">
        <v>33</v>
      </c>
      <c r="G13" s="519">
        <v>5</v>
      </c>
      <c r="H13" s="519">
        <v>0</v>
      </c>
      <c r="I13" s="519">
        <v>106</v>
      </c>
      <c r="J13" s="519">
        <v>317</v>
      </c>
      <c r="K13" s="519">
        <v>150</v>
      </c>
      <c r="L13" s="519">
        <v>5</v>
      </c>
      <c r="M13" s="1002">
        <v>2018</v>
      </c>
    </row>
    <row r="14" spans="1:13" s="43" customFormat="1" ht="18" customHeight="1">
      <c r="A14" s="971">
        <v>2019</v>
      </c>
      <c r="B14" s="519">
        <v>596</v>
      </c>
      <c r="C14" s="519">
        <v>81</v>
      </c>
      <c r="D14" s="519">
        <v>0</v>
      </c>
      <c r="E14" s="519">
        <v>24</v>
      </c>
      <c r="F14" s="519">
        <v>32</v>
      </c>
      <c r="G14" s="519">
        <v>7</v>
      </c>
      <c r="H14" s="519">
        <v>0</v>
      </c>
      <c r="I14" s="519">
        <v>103</v>
      </c>
      <c r="J14" s="519">
        <v>197</v>
      </c>
      <c r="K14" s="519">
        <v>150</v>
      </c>
      <c r="L14" s="519">
        <v>2</v>
      </c>
      <c r="M14" s="970">
        <v>2019</v>
      </c>
    </row>
    <row r="15" spans="1:14" s="43" customFormat="1" ht="18" customHeight="1">
      <c r="A15" s="625">
        <v>2020</v>
      </c>
      <c r="B15" s="520">
        <f>SUM(B16:B31)</f>
        <v>599</v>
      </c>
      <c r="C15" s="520">
        <f aca="true" t="shared" si="0" ref="C15:L15">SUM(C16:C31)</f>
        <v>80</v>
      </c>
      <c r="D15" s="520">
        <f t="shared" si="0"/>
        <v>0</v>
      </c>
      <c r="E15" s="520">
        <f t="shared" si="0"/>
        <v>25</v>
      </c>
      <c r="F15" s="520">
        <f t="shared" si="0"/>
        <v>32</v>
      </c>
      <c r="G15" s="520">
        <f t="shared" si="0"/>
        <v>7</v>
      </c>
      <c r="H15" s="520">
        <f t="shared" si="0"/>
        <v>0</v>
      </c>
      <c r="I15" s="520">
        <f t="shared" si="0"/>
        <v>106</v>
      </c>
      <c r="J15" s="520">
        <f t="shared" si="0"/>
        <v>197</v>
      </c>
      <c r="K15" s="520">
        <f t="shared" si="0"/>
        <v>150</v>
      </c>
      <c r="L15" s="520">
        <f t="shared" si="0"/>
        <v>2</v>
      </c>
      <c r="M15" s="626">
        <v>2020</v>
      </c>
      <c r="N15" s="44"/>
    </row>
    <row r="16" spans="1:14" s="604" customFormat="1" ht="18" customHeight="1">
      <c r="A16" s="856" t="s">
        <v>395</v>
      </c>
      <c r="B16" s="519">
        <f aca="true" t="shared" si="1" ref="B16:B31">SUM(C16:L16)</f>
        <v>13</v>
      </c>
      <c r="C16" s="518">
        <v>4</v>
      </c>
      <c r="D16" s="519">
        <v>0</v>
      </c>
      <c r="E16" s="518">
        <v>2</v>
      </c>
      <c r="F16" s="518">
        <v>2</v>
      </c>
      <c r="G16" s="519">
        <v>0</v>
      </c>
      <c r="H16" s="521">
        <v>0</v>
      </c>
      <c r="I16" s="519">
        <v>0</v>
      </c>
      <c r="J16" s="519">
        <v>0</v>
      </c>
      <c r="K16" s="519">
        <v>5</v>
      </c>
      <c r="L16" s="519">
        <v>0</v>
      </c>
      <c r="M16" s="538" t="s">
        <v>31</v>
      </c>
      <c r="N16" s="44">
        <f>SUM(C16:L16)</f>
        <v>13</v>
      </c>
    </row>
    <row r="17" spans="1:14" s="604" customFormat="1" ht="18" customHeight="1">
      <c r="A17" s="856" t="s">
        <v>396</v>
      </c>
      <c r="B17" s="519">
        <f t="shared" si="1"/>
        <v>0</v>
      </c>
      <c r="C17" s="518">
        <v>0</v>
      </c>
      <c r="D17" s="519">
        <v>0</v>
      </c>
      <c r="E17" s="518">
        <v>0</v>
      </c>
      <c r="F17" s="518">
        <v>0</v>
      </c>
      <c r="G17" s="519">
        <v>0</v>
      </c>
      <c r="H17" s="521">
        <v>0</v>
      </c>
      <c r="I17" s="519">
        <v>0</v>
      </c>
      <c r="J17" s="519">
        <v>0</v>
      </c>
      <c r="K17" s="519">
        <v>0</v>
      </c>
      <c r="L17" s="519">
        <v>0</v>
      </c>
      <c r="M17" s="628" t="s">
        <v>8</v>
      </c>
      <c r="N17" s="44">
        <f aca="true" t="shared" si="2" ref="N17:N31">SUM(C17:L17)</f>
        <v>0</v>
      </c>
    </row>
    <row r="18" spans="1:14" s="604" customFormat="1" ht="18" customHeight="1">
      <c r="A18" s="856" t="s">
        <v>397</v>
      </c>
      <c r="B18" s="519">
        <f t="shared" si="1"/>
        <v>4</v>
      </c>
      <c r="C18" s="518">
        <v>1</v>
      </c>
      <c r="D18" s="519">
        <v>0</v>
      </c>
      <c r="E18" s="518">
        <v>0</v>
      </c>
      <c r="F18" s="518">
        <v>0</v>
      </c>
      <c r="G18" s="519">
        <v>0</v>
      </c>
      <c r="H18" s="521">
        <v>0</v>
      </c>
      <c r="I18" s="519">
        <v>1</v>
      </c>
      <c r="J18" s="519">
        <v>0</v>
      </c>
      <c r="K18" s="519">
        <v>2</v>
      </c>
      <c r="L18" s="519">
        <v>0</v>
      </c>
      <c r="M18" s="628" t="s">
        <v>9</v>
      </c>
      <c r="N18" s="44">
        <f t="shared" si="2"/>
        <v>4</v>
      </c>
    </row>
    <row r="19" spans="1:14" s="604" customFormat="1" ht="18" customHeight="1">
      <c r="A19" s="856" t="s">
        <v>398</v>
      </c>
      <c r="B19" s="519">
        <f t="shared" si="1"/>
        <v>0</v>
      </c>
      <c r="C19" s="518">
        <v>0</v>
      </c>
      <c r="D19" s="519">
        <v>0</v>
      </c>
      <c r="E19" s="518">
        <v>0</v>
      </c>
      <c r="F19" s="518">
        <v>0</v>
      </c>
      <c r="G19" s="519">
        <v>0</v>
      </c>
      <c r="H19" s="521">
        <v>0</v>
      </c>
      <c r="I19" s="519">
        <v>0</v>
      </c>
      <c r="J19" s="519">
        <v>0</v>
      </c>
      <c r="K19" s="519">
        <v>0</v>
      </c>
      <c r="L19" s="519">
        <v>0</v>
      </c>
      <c r="M19" s="628" t="s">
        <v>10</v>
      </c>
      <c r="N19" s="44">
        <f t="shared" si="2"/>
        <v>0</v>
      </c>
    </row>
    <row r="20" spans="1:14" s="604" customFormat="1" ht="18" customHeight="1">
      <c r="A20" s="856" t="s">
        <v>399</v>
      </c>
      <c r="B20" s="519">
        <f t="shared" si="1"/>
        <v>6</v>
      </c>
      <c r="C20" s="518">
        <v>1</v>
      </c>
      <c r="D20" s="519">
        <v>0</v>
      </c>
      <c r="E20" s="518">
        <v>0</v>
      </c>
      <c r="F20" s="518">
        <v>1</v>
      </c>
      <c r="G20" s="519">
        <v>0</v>
      </c>
      <c r="H20" s="521">
        <v>0</v>
      </c>
      <c r="I20" s="519">
        <v>1</v>
      </c>
      <c r="J20" s="519">
        <v>0</v>
      </c>
      <c r="K20" s="519">
        <v>3</v>
      </c>
      <c r="L20" s="519">
        <v>0</v>
      </c>
      <c r="M20" s="628" t="s">
        <v>11</v>
      </c>
      <c r="N20" s="44">
        <f t="shared" si="2"/>
        <v>6</v>
      </c>
    </row>
    <row r="21" spans="1:14" s="604" customFormat="1" ht="18" customHeight="1">
      <c r="A21" s="856" t="s">
        <v>400</v>
      </c>
      <c r="B21" s="519">
        <f t="shared" si="1"/>
        <v>0</v>
      </c>
      <c r="C21" s="518">
        <v>0</v>
      </c>
      <c r="D21" s="519">
        <v>0</v>
      </c>
      <c r="E21" s="518">
        <v>0</v>
      </c>
      <c r="F21" s="518">
        <v>0</v>
      </c>
      <c r="G21" s="519">
        <v>0</v>
      </c>
      <c r="H21" s="521">
        <v>0</v>
      </c>
      <c r="I21" s="519">
        <v>0</v>
      </c>
      <c r="J21" s="519">
        <v>0</v>
      </c>
      <c r="K21" s="519">
        <v>0</v>
      </c>
      <c r="L21" s="519">
        <v>0</v>
      </c>
      <c r="M21" s="628" t="s">
        <v>12</v>
      </c>
      <c r="N21" s="44">
        <f t="shared" si="2"/>
        <v>0</v>
      </c>
    </row>
    <row r="22" spans="1:14" s="604" customFormat="1" ht="18" customHeight="1">
      <c r="A22" s="856" t="s">
        <v>401</v>
      </c>
      <c r="B22" s="519">
        <f t="shared" si="1"/>
        <v>24</v>
      </c>
      <c r="C22" s="518">
        <v>4</v>
      </c>
      <c r="D22" s="519">
        <v>0</v>
      </c>
      <c r="E22" s="518">
        <v>0</v>
      </c>
      <c r="F22" s="518">
        <v>0</v>
      </c>
      <c r="G22" s="519">
        <v>1</v>
      </c>
      <c r="H22" s="521">
        <v>0</v>
      </c>
      <c r="I22" s="519">
        <v>13</v>
      </c>
      <c r="J22" s="519">
        <v>0</v>
      </c>
      <c r="K22" s="519">
        <v>5</v>
      </c>
      <c r="L22" s="519">
        <v>1</v>
      </c>
      <c r="M22" s="628" t="s">
        <v>13</v>
      </c>
      <c r="N22" s="44">
        <f t="shared" si="2"/>
        <v>24</v>
      </c>
    </row>
    <row r="23" spans="1:14" s="604" customFormat="1" ht="18" customHeight="1">
      <c r="A23" s="856" t="s">
        <v>402</v>
      </c>
      <c r="B23" s="519">
        <f t="shared" si="1"/>
        <v>0</v>
      </c>
      <c r="C23" s="518">
        <v>0</v>
      </c>
      <c r="D23" s="519">
        <v>0</v>
      </c>
      <c r="E23" s="518">
        <v>0</v>
      </c>
      <c r="F23" s="518">
        <v>0</v>
      </c>
      <c r="G23" s="519">
        <v>0</v>
      </c>
      <c r="H23" s="521">
        <v>0</v>
      </c>
      <c r="I23" s="519">
        <v>0</v>
      </c>
      <c r="J23" s="519">
        <v>0</v>
      </c>
      <c r="K23" s="519">
        <v>0</v>
      </c>
      <c r="L23" s="519">
        <v>0</v>
      </c>
      <c r="M23" s="628" t="s">
        <v>14</v>
      </c>
      <c r="N23" s="44">
        <f t="shared" si="2"/>
        <v>0</v>
      </c>
    </row>
    <row r="24" spans="1:14" s="604" customFormat="1" ht="18" customHeight="1">
      <c r="A24" s="856" t="s">
        <v>456</v>
      </c>
      <c r="B24" s="519">
        <f t="shared" si="1"/>
        <v>0</v>
      </c>
      <c r="C24" s="518">
        <v>0</v>
      </c>
      <c r="D24" s="519">
        <v>0</v>
      </c>
      <c r="E24" s="518">
        <v>0</v>
      </c>
      <c r="F24" s="518">
        <v>0</v>
      </c>
      <c r="G24" s="519">
        <v>0</v>
      </c>
      <c r="H24" s="521">
        <v>0</v>
      </c>
      <c r="I24" s="519">
        <v>0</v>
      </c>
      <c r="J24" s="519">
        <v>0</v>
      </c>
      <c r="K24" s="519">
        <v>0</v>
      </c>
      <c r="L24" s="519">
        <v>0</v>
      </c>
      <c r="M24" s="628" t="s">
        <v>15</v>
      </c>
      <c r="N24" s="44">
        <f t="shared" si="2"/>
        <v>0</v>
      </c>
    </row>
    <row r="25" spans="1:14" s="604" customFormat="1" ht="18" customHeight="1">
      <c r="A25" s="856" t="s">
        <v>404</v>
      </c>
      <c r="B25" s="519">
        <f t="shared" si="1"/>
        <v>0</v>
      </c>
      <c r="C25" s="518">
        <v>0</v>
      </c>
      <c r="D25" s="519">
        <v>0</v>
      </c>
      <c r="E25" s="518">
        <v>0</v>
      </c>
      <c r="F25" s="518">
        <v>0</v>
      </c>
      <c r="G25" s="519">
        <v>0</v>
      </c>
      <c r="H25" s="521">
        <v>0</v>
      </c>
      <c r="I25" s="519">
        <v>0</v>
      </c>
      <c r="J25" s="519">
        <v>0</v>
      </c>
      <c r="K25" s="519">
        <v>0</v>
      </c>
      <c r="L25" s="519">
        <v>0</v>
      </c>
      <c r="M25" s="628" t="s">
        <v>16</v>
      </c>
      <c r="N25" s="44">
        <f t="shared" si="2"/>
        <v>0</v>
      </c>
    </row>
    <row r="26" spans="1:14" s="604" customFormat="1" ht="18" customHeight="1">
      <c r="A26" s="856" t="s">
        <v>405</v>
      </c>
      <c r="B26" s="519">
        <f t="shared" si="1"/>
        <v>0</v>
      </c>
      <c r="C26" s="518">
        <v>0</v>
      </c>
      <c r="D26" s="519">
        <v>0</v>
      </c>
      <c r="E26" s="518">
        <v>0</v>
      </c>
      <c r="F26" s="518">
        <v>0</v>
      </c>
      <c r="G26" s="519">
        <v>0</v>
      </c>
      <c r="H26" s="521">
        <v>0</v>
      </c>
      <c r="I26" s="519">
        <v>0</v>
      </c>
      <c r="J26" s="519">
        <v>0</v>
      </c>
      <c r="K26" s="519">
        <v>0</v>
      </c>
      <c r="L26" s="519">
        <v>0</v>
      </c>
      <c r="M26" s="628" t="s">
        <v>17</v>
      </c>
      <c r="N26" s="44">
        <f t="shared" si="2"/>
        <v>0</v>
      </c>
    </row>
    <row r="27" spans="1:14" s="604" customFormat="1" ht="18" customHeight="1">
      <c r="A27" s="856" t="s">
        <v>406</v>
      </c>
      <c r="B27" s="519">
        <f t="shared" si="1"/>
        <v>282</v>
      </c>
      <c r="C27" s="518">
        <v>36</v>
      </c>
      <c r="D27" s="519">
        <v>0</v>
      </c>
      <c r="E27" s="518">
        <v>8</v>
      </c>
      <c r="F27" s="518">
        <v>10</v>
      </c>
      <c r="G27" s="519">
        <v>1</v>
      </c>
      <c r="H27" s="521">
        <v>0</v>
      </c>
      <c r="I27" s="524">
        <v>55</v>
      </c>
      <c r="J27" s="519">
        <v>95</v>
      </c>
      <c r="K27" s="519">
        <v>76</v>
      </c>
      <c r="L27" s="519">
        <v>1</v>
      </c>
      <c r="M27" s="628" t="s">
        <v>18</v>
      </c>
      <c r="N27" s="44">
        <f t="shared" si="2"/>
        <v>282</v>
      </c>
    </row>
    <row r="28" spans="1:14" s="604" customFormat="1" ht="18" customHeight="1">
      <c r="A28" s="856" t="s">
        <v>407</v>
      </c>
      <c r="B28" s="519">
        <f t="shared" si="1"/>
        <v>125</v>
      </c>
      <c r="C28" s="518">
        <v>17</v>
      </c>
      <c r="D28" s="519">
        <v>0</v>
      </c>
      <c r="E28" s="518">
        <v>9</v>
      </c>
      <c r="F28" s="518">
        <v>14</v>
      </c>
      <c r="G28" s="519">
        <v>1</v>
      </c>
      <c r="H28" s="521">
        <v>0</v>
      </c>
      <c r="I28" s="519">
        <v>24</v>
      </c>
      <c r="J28" s="519">
        <v>32</v>
      </c>
      <c r="K28" s="519">
        <v>28</v>
      </c>
      <c r="L28" s="519">
        <v>0</v>
      </c>
      <c r="M28" s="628" t="s">
        <v>74</v>
      </c>
      <c r="N28" s="44">
        <f t="shared" si="2"/>
        <v>125</v>
      </c>
    </row>
    <row r="29" spans="1:14" s="604" customFormat="1" ht="18" customHeight="1">
      <c r="A29" s="856" t="s">
        <v>408</v>
      </c>
      <c r="B29" s="519">
        <f t="shared" si="1"/>
        <v>66</v>
      </c>
      <c r="C29" s="518">
        <v>9</v>
      </c>
      <c r="D29" s="519">
        <v>0</v>
      </c>
      <c r="E29" s="518">
        <v>5</v>
      </c>
      <c r="F29" s="518">
        <v>4</v>
      </c>
      <c r="G29" s="519">
        <v>3</v>
      </c>
      <c r="H29" s="521">
        <v>0</v>
      </c>
      <c r="I29" s="519">
        <v>9</v>
      </c>
      <c r="J29" s="519">
        <v>18</v>
      </c>
      <c r="K29" s="519">
        <v>18</v>
      </c>
      <c r="L29" s="519">
        <v>0</v>
      </c>
      <c r="M29" s="628" t="s">
        <v>75</v>
      </c>
      <c r="N29" s="44">
        <f t="shared" si="2"/>
        <v>66</v>
      </c>
    </row>
    <row r="30" spans="1:14" s="604" customFormat="1" ht="18" customHeight="1">
      <c r="A30" s="856" t="s">
        <v>409</v>
      </c>
      <c r="B30" s="519">
        <f t="shared" si="1"/>
        <v>74</v>
      </c>
      <c r="C30" s="518">
        <v>7</v>
      </c>
      <c r="D30" s="519">
        <v>0</v>
      </c>
      <c r="E30" s="519">
        <v>1</v>
      </c>
      <c r="F30" s="518">
        <v>1</v>
      </c>
      <c r="G30" s="519">
        <v>1</v>
      </c>
      <c r="H30" s="521">
        <v>0</v>
      </c>
      <c r="I30" s="519">
        <v>3</v>
      </c>
      <c r="J30" s="519">
        <v>48</v>
      </c>
      <c r="K30" s="519">
        <v>13</v>
      </c>
      <c r="L30" s="519">
        <v>0</v>
      </c>
      <c r="M30" s="628" t="s">
        <v>76</v>
      </c>
      <c r="N30" s="44">
        <f t="shared" si="2"/>
        <v>74</v>
      </c>
    </row>
    <row r="31" spans="1:14" s="604" customFormat="1" ht="18" customHeight="1">
      <c r="A31" s="856" t="s">
        <v>410</v>
      </c>
      <c r="B31" s="519">
        <f t="shared" si="1"/>
        <v>5</v>
      </c>
      <c r="C31" s="518">
        <v>1</v>
      </c>
      <c r="D31" s="519">
        <v>0</v>
      </c>
      <c r="E31" s="519">
        <v>0</v>
      </c>
      <c r="F31" s="519">
        <v>0</v>
      </c>
      <c r="G31" s="519">
        <v>0</v>
      </c>
      <c r="H31" s="521">
        <v>0</v>
      </c>
      <c r="I31" s="519">
        <v>0</v>
      </c>
      <c r="J31" s="519">
        <v>4</v>
      </c>
      <c r="K31" s="519">
        <v>0</v>
      </c>
      <c r="L31" s="519">
        <v>0</v>
      </c>
      <c r="M31" s="628" t="s">
        <v>77</v>
      </c>
      <c r="N31" s="44">
        <f t="shared" si="2"/>
        <v>5</v>
      </c>
    </row>
    <row r="32" spans="1:13" s="32" customFormat="1" ht="2.25" customHeight="1" thickBot="1">
      <c r="A32" s="223"/>
      <c r="B32" s="407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9"/>
    </row>
    <row r="33" spans="2:13" s="32" customFormat="1" ht="2.25" customHeight="1"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86"/>
    </row>
    <row r="34" spans="2:13" s="32" customFormat="1" ht="0.75" customHeight="1"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86"/>
    </row>
    <row r="35" spans="1:13" s="32" customFormat="1" ht="12" customHeight="1">
      <c r="A35" s="388" t="s">
        <v>774</v>
      </c>
      <c r="B35" s="173"/>
      <c r="C35" s="173"/>
      <c r="D35" s="173"/>
      <c r="E35" s="173"/>
      <c r="F35" s="173"/>
      <c r="G35" s="182" t="s">
        <v>767</v>
      </c>
      <c r="I35" s="857"/>
      <c r="J35" s="173"/>
      <c r="K35" s="173"/>
      <c r="L35" s="173"/>
      <c r="M35" s="174"/>
    </row>
    <row r="36" spans="1:13" s="32" customFormat="1" ht="12" customHeight="1">
      <c r="A36" s="388" t="s">
        <v>775</v>
      </c>
      <c r="B36" s="173"/>
      <c r="C36" s="173"/>
      <c r="D36" s="173"/>
      <c r="E36" s="173"/>
      <c r="F36" s="173"/>
      <c r="G36" s="182" t="s">
        <v>441</v>
      </c>
      <c r="I36" s="857"/>
      <c r="J36" s="173"/>
      <c r="K36" s="173"/>
      <c r="L36" s="173"/>
      <c r="M36" s="174"/>
    </row>
    <row r="37" spans="1:13" s="32" customFormat="1" ht="12" customHeight="1">
      <c r="A37" s="172" t="s">
        <v>164</v>
      </c>
      <c r="B37" s="173"/>
      <c r="C37" s="173"/>
      <c r="D37" s="173"/>
      <c r="E37" s="173"/>
      <c r="F37" s="173"/>
      <c r="G37" s="182" t="s">
        <v>6</v>
      </c>
      <c r="I37" s="173"/>
      <c r="J37" s="173"/>
      <c r="K37" s="173"/>
      <c r="L37" s="173"/>
      <c r="M37" s="174"/>
    </row>
    <row r="38" ht="15" customHeight="1"/>
  </sheetData>
  <sheetProtection/>
  <mergeCells count="24">
    <mergeCell ref="A6:A10"/>
    <mergeCell ref="H8:H10"/>
    <mergeCell ref="G8:G10"/>
    <mergeCell ref="F8:F10"/>
    <mergeCell ref="E8:E10"/>
    <mergeCell ref="D8:D10"/>
    <mergeCell ref="C8:C10"/>
    <mergeCell ref="H6:H7"/>
    <mergeCell ref="L8:L10"/>
    <mergeCell ref="K8:K10"/>
    <mergeCell ref="J8:J10"/>
    <mergeCell ref="I8:I10"/>
    <mergeCell ref="I6:I7"/>
    <mergeCell ref="B8:B10"/>
    <mergeCell ref="A3:F3"/>
    <mergeCell ref="G3:M3"/>
    <mergeCell ref="E6:E7"/>
    <mergeCell ref="L6:L7"/>
    <mergeCell ref="J6:J7"/>
    <mergeCell ref="G6:G7"/>
    <mergeCell ref="B6:B7"/>
    <mergeCell ref="F6:F7"/>
    <mergeCell ref="M6:M10"/>
    <mergeCell ref="K6:K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SheetLayoutView="100" zoomScalePageLayoutView="0" workbookViewId="0" topLeftCell="A1">
      <selection activeCell="J24" sqref="J24"/>
    </sheetView>
  </sheetViews>
  <sheetFormatPr defaultColWidth="7.99609375" defaultRowHeight="13.5"/>
  <cols>
    <col min="1" max="7" width="9.77734375" style="78" customWidth="1"/>
    <col min="8" max="13" width="9.77734375" style="83" customWidth="1"/>
    <col min="14" max="14" width="9.77734375" style="144" customWidth="1"/>
    <col min="15" max="16" width="0.671875" style="83" customWidth="1"/>
    <col min="17" max="16384" width="7.99609375" style="83" customWidth="1"/>
  </cols>
  <sheetData>
    <row r="1" spans="1:14" s="1060" customFormat="1" ht="12" customHeight="1">
      <c r="A1" s="992" t="s">
        <v>1084</v>
      </c>
      <c r="B1" s="1053"/>
      <c r="C1" s="1053"/>
      <c r="D1" s="1053"/>
      <c r="E1" s="1053"/>
      <c r="F1" s="1053"/>
      <c r="G1" s="1053"/>
      <c r="N1" s="1061" t="s">
        <v>54</v>
      </c>
    </row>
    <row r="2" spans="1:14" s="81" customFormat="1" ht="12" customHeight="1">
      <c r="A2" s="75"/>
      <c r="B2" s="75"/>
      <c r="C2" s="75"/>
      <c r="D2" s="75"/>
      <c r="E2" s="75"/>
      <c r="F2" s="75"/>
      <c r="G2" s="75"/>
      <c r="N2" s="86"/>
    </row>
    <row r="3" spans="1:14" s="10" customFormat="1" ht="22.5">
      <c r="A3" s="1072" t="s">
        <v>1283</v>
      </c>
      <c r="B3" s="1072"/>
      <c r="C3" s="1072"/>
      <c r="D3" s="1072"/>
      <c r="E3" s="1072"/>
      <c r="F3" s="1072"/>
      <c r="G3" s="1072"/>
      <c r="H3" s="1798" t="s">
        <v>1284</v>
      </c>
      <c r="I3" s="1798"/>
      <c r="J3" s="1798"/>
      <c r="K3" s="1798"/>
      <c r="L3" s="1798"/>
      <c r="M3" s="1798"/>
      <c r="N3" s="1798"/>
    </row>
    <row r="4" spans="1:14" s="142" customFormat="1" ht="12" customHeight="1">
      <c r="A4" s="141"/>
      <c r="B4" s="141"/>
      <c r="C4" s="141"/>
      <c r="D4" s="141"/>
      <c r="E4" s="141"/>
      <c r="F4" s="141"/>
      <c r="G4" s="141"/>
      <c r="H4" s="1073"/>
      <c r="I4" s="1073"/>
      <c r="J4" s="1073"/>
      <c r="K4" s="1073"/>
      <c r="L4" s="1073"/>
      <c r="M4" s="1073"/>
      <c r="N4" s="225"/>
    </row>
    <row r="5" spans="1:14" s="919" customFormat="1" ht="12" customHeight="1" thickBot="1">
      <c r="A5" s="919" t="s">
        <v>766</v>
      </c>
      <c r="N5" s="1150" t="s">
        <v>78</v>
      </c>
    </row>
    <row r="6" spans="1:14" s="87" customFormat="1" ht="14.25" customHeight="1">
      <c r="A6" s="1785" t="s">
        <v>556</v>
      </c>
      <c r="B6" s="1171" t="s">
        <v>1666</v>
      </c>
      <c r="C6" s="1171"/>
      <c r="D6" s="1171"/>
      <c r="E6" s="1171" t="s">
        <v>1667</v>
      </c>
      <c r="F6" s="1171"/>
      <c r="G6" s="1171"/>
      <c r="H6" s="1171" t="s">
        <v>1668</v>
      </c>
      <c r="I6" s="1171"/>
      <c r="J6" s="1171"/>
      <c r="K6" s="1171" t="s">
        <v>1669</v>
      </c>
      <c r="L6" s="1171"/>
      <c r="M6" s="1171"/>
      <c r="N6" s="1768" t="s">
        <v>1285</v>
      </c>
    </row>
    <row r="7" spans="1:14" s="87" customFormat="1" ht="14.25" customHeight="1">
      <c r="A7" s="1793"/>
      <c r="B7" s="663" t="s">
        <v>445</v>
      </c>
      <c r="C7" s="663" t="s">
        <v>1135</v>
      </c>
      <c r="D7" s="663" t="s">
        <v>1136</v>
      </c>
      <c r="E7" s="663" t="s">
        <v>445</v>
      </c>
      <c r="F7" s="663" t="s">
        <v>1135</v>
      </c>
      <c r="G7" s="663" t="s">
        <v>1136</v>
      </c>
      <c r="H7" s="663" t="s">
        <v>445</v>
      </c>
      <c r="I7" s="663" t="s">
        <v>1135</v>
      </c>
      <c r="J7" s="663" t="s">
        <v>1136</v>
      </c>
      <c r="K7" s="663" t="s">
        <v>445</v>
      </c>
      <c r="L7" s="663" t="s">
        <v>1135</v>
      </c>
      <c r="M7" s="663" t="s">
        <v>1136</v>
      </c>
      <c r="N7" s="1792"/>
    </row>
    <row r="8" spans="1:14" s="87" customFormat="1" ht="14.25" customHeight="1">
      <c r="A8" s="1556"/>
      <c r="B8" s="663"/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1540"/>
    </row>
    <row r="9" spans="1:14" s="87" customFormat="1" ht="14.25" customHeight="1">
      <c r="A9" s="1557"/>
      <c r="B9" s="666" t="s">
        <v>72</v>
      </c>
      <c r="C9" s="666" t="s">
        <v>97</v>
      </c>
      <c r="D9" s="666" t="s">
        <v>98</v>
      </c>
      <c r="E9" s="666" t="s">
        <v>72</v>
      </c>
      <c r="F9" s="666" t="s">
        <v>97</v>
      </c>
      <c r="G9" s="666" t="s">
        <v>98</v>
      </c>
      <c r="H9" s="666" t="s">
        <v>72</v>
      </c>
      <c r="I9" s="666" t="s">
        <v>97</v>
      </c>
      <c r="J9" s="666" t="s">
        <v>98</v>
      </c>
      <c r="K9" s="666" t="s">
        <v>72</v>
      </c>
      <c r="L9" s="666" t="s">
        <v>97</v>
      </c>
      <c r="M9" s="666" t="s">
        <v>98</v>
      </c>
      <c r="N9" s="1541"/>
    </row>
    <row r="10" spans="1:14" s="87" customFormat="1" ht="20.25" customHeight="1">
      <c r="A10" s="1062">
        <v>2016</v>
      </c>
      <c r="B10" s="519">
        <v>243</v>
      </c>
      <c r="C10" s="519">
        <v>183</v>
      </c>
      <c r="D10" s="519">
        <v>60</v>
      </c>
      <c r="E10" s="519">
        <v>17</v>
      </c>
      <c r="F10" s="519">
        <v>17</v>
      </c>
      <c r="G10" s="519">
        <v>0</v>
      </c>
      <c r="H10" s="519">
        <v>174</v>
      </c>
      <c r="I10" s="519">
        <v>131</v>
      </c>
      <c r="J10" s="519">
        <v>43</v>
      </c>
      <c r="K10" s="519">
        <v>52</v>
      </c>
      <c r="L10" s="519">
        <v>35</v>
      </c>
      <c r="M10" s="519">
        <v>17</v>
      </c>
      <c r="N10" s="1065">
        <v>2016</v>
      </c>
    </row>
    <row r="11" spans="1:14" s="87" customFormat="1" ht="20.25" customHeight="1">
      <c r="A11" s="1062">
        <v>2017</v>
      </c>
      <c r="B11" s="519">
        <v>245</v>
      </c>
      <c r="C11" s="519">
        <v>185</v>
      </c>
      <c r="D11" s="519">
        <v>60</v>
      </c>
      <c r="E11" s="519">
        <v>20</v>
      </c>
      <c r="F11" s="519">
        <v>20</v>
      </c>
      <c r="G11" s="519">
        <v>0</v>
      </c>
      <c r="H11" s="519">
        <v>174</v>
      </c>
      <c r="I11" s="519">
        <v>129</v>
      </c>
      <c r="J11" s="519">
        <v>45</v>
      </c>
      <c r="K11" s="519">
        <v>51</v>
      </c>
      <c r="L11" s="519">
        <v>36</v>
      </c>
      <c r="M11" s="519">
        <v>15</v>
      </c>
      <c r="N11" s="1065">
        <v>2017</v>
      </c>
    </row>
    <row r="12" spans="1:14" s="87" customFormat="1" ht="20.25" customHeight="1">
      <c r="A12" s="1062">
        <v>2018</v>
      </c>
      <c r="B12" s="519">
        <v>183</v>
      </c>
      <c r="C12" s="519">
        <v>148</v>
      </c>
      <c r="D12" s="519">
        <v>35</v>
      </c>
      <c r="E12" s="519">
        <v>18</v>
      </c>
      <c r="F12" s="519">
        <v>18</v>
      </c>
      <c r="G12" s="519">
        <v>0</v>
      </c>
      <c r="H12" s="519">
        <v>165</v>
      </c>
      <c r="I12" s="519">
        <v>130</v>
      </c>
      <c r="J12" s="519">
        <v>35</v>
      </c>
      <c r="K12" s="519">
        <v>0</v>
      </c>
      <c r="L12" s="519">
        <v>0</v>
      </c>
      <c r="M12" s="519">
        <v>0</v>
      </c>
      <c r="N12" s="1065">
        <v>2018</v>
      </c>
    </row>
    <row r="13" spans="1:14" s="87" customFormat="1" ht="20.25" customHeight="1">
      <c r="A13" s="1062">
        <v>2019</v>
      </c>
      <c r="B13" s="519">
        <v>157</v>
      </c>
      <c r="C13" s="519">
        <v>124</v>
      </c>
      <c r="D13" s="519">
        <v>33</v>
      </c>
      <c r="E13" s="519">
        <v>14</v>
      </c>
      <c r="F13" s="519">
        <v>14</v>
      </c>
      <c r="G13" s="519">
        <v>0</v>
      </c>
      <c r="H13" s="519">
        <v>116</v>
      </c>
      <c r="I13" s="519">
        <v>91</v>
      </c>
      <c r="J13" s="519">
        <v>25</v>
      </c>
      <c r="K13" s="519">
        <v>27</v>
      </c>
      <c r="L13" s="519">
        <v>19</v>
      </c>
      <c r="M13" s="519">
        <v>8</v>
      </c>
      <c r="N13" s="1065">
        <v>2019</v>
      </c>
    </row>
    <row r="14" spans="1:14" s="87" customFormat="1" ht="20.25" customHeight="1">
      <c r="A14" s="669">
        <v>2020</v>
      </c>
      <c r="B14" s="1401">
        <f>SUM(C14:D14)</f>
        <v>157</v>
      </c>
      <c r="C14" s="1401">
        <v>124</v>
      </c>
      <c r="D14" s="1401">
        <v>33</v>
      </c>
      <c r="E14" s="1401">
        <f>SUM(F14:G14)</f>
        <v>18</v>
      </c>
      <c r="F14" s="1401">
        <v>18</v>
      </c>
      <c r="G14" s="1401">
        <v>0</v>
      </c>
      <c r="H14" s="1401">
        <f>SUM(I14:J14)</f>
        <v>177</v>
      </c>
      <c r="I14" s="1401">
        <v>135</v>
      </c>
      <c r="J14" s="1401">
        <v>42</v>
      </c>
      <c r="K14" s="1401">
        <f>SUM(L14:M14)</f>
        <v>42</v>
      </c>
      <c r="L14" s="1401">
        <v>31</v>
      </c>
      <c r="M14" s="1401">
        <v>11</v>
      </c>
      <c r="N14" s="673">
        <v>2020</v>
      </c>
    </row>
    <row r="15" spans="1:14" s="1160" customFormat="1" ht="3" customHeight="1" thickBot="1">
      <c r="A15" s="1157"/>
      <c r="B15" s="1158"/>
      <c r="C15" s="1158"/>
      <c r="D15" s="1158"/>
      <c r="E15" s="1158"/>
      <c r="F15" s="1158"/>
      <c r="G15" s="1158"/>
      <c r="H15" s="1158"/>
      <c r="I15" s="1158"/>
      <c r="J15" s="1158"/>
      <c r="K15" s="1159">
        <f>SUM(L15:M15)</f>
        <v>0</v>
      </c>
      <c r="L15" s="1158"/>
      <c r="M15" s="1158"/>
      <c r="N15" s="1137"/>
    </row>
    <row r="16" spans="1:14" s="1160" customFormat="1" ht="2.25" customHeight="1">
      <c r="A16" s="83"/>
      <c r="B16" s="1161"/>
      <c r="C16" s="1161"/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41"/>
    </row>
    <row r="17" spans="1:13" ht="12" customHeight="1">
      <c r="A17" s="81" t="s">
        <v>1286</v>
      </c>
      <c r="B17" s="1141"/>
      <c r="C17" s="1141"/>
      <c r="D17" s="1141"/>
      <c r="E17" s="1141"/>
      <c r="F17" s="1141"/>
      <c r="G17" s="1141"/>
      <c r="H17" s="85" t="s">
        <v>1275</v>
      </c>
      <c r="I17" s="1141"/>
      <c r="J17" s="1141"/>
      <c r="K17" s="1141"/>
      <c r="L17" s="1141"/>
      <c r="M17" s="1141"/>
    </row>
  </sheetData>
  <sheetProtection/>
  <mergeCells count="3">
    <mergeCell ref="H3:N3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H25" sqref="H25"/>
    </sheetView>
  </sheetViews>
  <sheetFormatPr defaultColWidth="7.99609375" defaultRowHeight="13.5"/>
  <cols>
    <col min="1" max="1" width="10.10546875" style="78" customWidth="1"/>
    <col min="2" max="9" width="7.77734375" style="83" customWidth="1"/>
    <col min="10" max="10" width="7.77734375" style="78" customWidth="1"/>
    <col min="11" max="19" width="7.77734375" style="83" customWidth="1"/>
    <col min="20" max="20" width="8.6640625" style="144" customWidth="1"/>
    <col min="21" max="22" width="0.671875" style="83" customWidth="1"/>
    <col min="23" max="16384" width="7.99609375" style="83" customWidth="1"/>
  </cols>
  <sheetData>
    <row r="1" spans="1:20" s="1060" customFormat="1" ht="11.25">
      <c r="A1" s="992" t="s">
        <v>1084</v>
      </c>
      <c r="J1" s="1053"/>
      <c r="T1" s="1061" t="s">
        <v>1287</v>
      </c>
    </row>
    <row r="2" spans="1:20" s="81" customFormat="1" ht="12">
      <c r="A2" s="75"/>
      <c r="J2" s="75"/>
      <c r="T2" s="86"/>
    </row>
    <row r="3" spans="1:10" s="10" customFormat="1" ht="22.5">
      <c r="A3" s="1072" t="s">
        <v>1288</v>
      </c>
      <c r="B3" s="1072"/>
      <c r="C3" s="1072"/>
      <c r="D3" s="1072"/>
      <c r="E3" s="1071"/>
      <c r="F3" s="1071"/>
      <c r="G3" s="1071"/>
      <c r="H3" s="1071"/>
      <c r="I3" s="1071"/>
      <c r="J3" s="1162" t="s">
        <v>1289</v>
      </c>
    </row>
    <row r="4" spans="1:20" s="142" customFormat="1" ht="12">
      <c r="A4" s="141"/>
      <c r="B4" s="140"/>
      <c r="C4" s="140"/>
      <c r="D4" s="140"/>
      <c r="E4" s="1073"/>
      <c r="F4" s="1073"/>
      <c r="G4" s="1073"/>
      <c r="H4" s="1073"/>
      <c r="I4" s="1073"/>
      <c r="J4" s="140"/>
      <c r="K4" s="1073"/>
      <c r="L4" s="1073"/>
      <c r="M4" s="1073"/>
      <c r="N4" s="1073"/>
      <c r="O4" s="1073"/>
      <c r="P4" s="226"/>
      <c r="Q4" s="226"/>
      <c r="R4" s="226"/>
      <c r="S4" s="226"/>
      <c r="T4" s="225"/>
    </row>
    <row r="5" spans="1:20" s="81" customFormat="1" ht="12.75" thickBot="1">
      <c r="A5" s="81" t="s">
        <v>199</v>
      </c>
      <c r="O5" s="1839"/>
      <c r="P5" s="1839"/>
      <c r="Q5" s="1839"/>
      <c r="T5" s="86" t="s">
        <v>1290</v>
      </c>
    </row>
    <row r="6" spans="1:20" s="87" customFormat="1" ht="13.5" customHeight="1">
      <c r="A6" s="1785" t="s">
        <v>556</v>
      </c>
      <c r="B6" s="1171" t="s">
        <v>1309</v>
      </c>
      <c r="C6" s="1171"/>
      <c r="D6" s="1171"/>
      <c r="E6" s="1171"/>
      <c r="F6" s="1171"/>
      <c r="G6" s="1171"/>
      <c r="H6" s="1171" t="s">
        <v>1310</v>
      </c>
      <c r="I6" s="1171"/>
      <c r="J6" s="1171"/>
      <c r="K6" s="1171"/>
      <c r="L6" s="1171" t="s">
        <v>1316</v>
      </c>
      <c r="M6" s="1171"/>
      <c r="N6" s="1171"/>
      <c r="O6" s="1171"/>
      <c r="P6" s="1171" t="s">
        <v>1311</v>
      </c>
      <c r="Q6" s="1171"/>
      <c r="R6" s="1171"/>
      <c r="S6" s="1171"/>
      <c r="T6" s="1768" t="s">
        <v>1291</v>
      </c>
    </row>
    <row r="7" spans="1:20" s="87" customFormat="1" ht="13.5" customHeight="1">
      <c r="A7" s="1793"/>
      <c r="B7" s="658" t="s">
        <v>445</v>
      </c>
      <c r="C7" s="1172" t="s">
        <v>1292</v>
      </c>
      <c r="D7" s="1173" t="s">
        <v>1293</v>
      </c>
      <c r="E7" s="663" t="s">
        <v>1312</v>
      </c>
      <c r="F7" s="663" t="s">
        <v>1313</v>
      </c>
      <c r="G7" s="663" t="s">
        <v>1315</v>
      </c>
      <c r="H7" s="663" t="s">
        <v>445</v>
      </c>
      <c r="I7" s="663" t="s">
        <v>1312</v>
      </c>
      <c r="J7" s="663" t="s">
        <v>1313</v>
      </c>
      <c r="K7" s="663" t="s">
        <v>1314</v>
      </c>
      <c r="L7" s="663" t="s">
        <v>445</v>
      </c>
      <c r="M7" s="663" t="s">
        <v>1312</v>
      </c>
      <c r="N7" s="663" t="s">
        <v>1313</v>
      </c>
      <c r="O7" s="663" t="s">
        <v>1315</v>
      </c>
      <c r="P7" s="663" t="s">
        <v>445</v>
      </c>
      <c r="Q7" s="663" t="s">
        <v>1312</v>
      </c>
      <c r="R7" s="663" t="s">
        <v>1313</v>
      </c>
      <c r="S7" s="663" t="s">
        <v>1317</v>
      </c>
      <c r="T7" s="1792"/>
    </row>
    <row r="8" spans="1:20" s="87" customFormat="1" ht="13.5" customHeight="1">
      <c r="A8" s="1556"/>
      <c r="B8" s="663"/>
      <c r="C8" s="660" t="s">
        <v>1318</v>
      </c>
      <c r="D8" s="660" t="s">
        <v>1319</v>
      </c>
      <c r="E8" s="663" t="s">
        <v>1294</v>
      </c>
      <c r="F8" s="664" t="s">
        <v>1295</v>
      </c>
      <c r="G8" s="1174" t="s">
        <v>1296</v>
      </c>
      <c r="H8" s="663"/>
      <c r="I8" s="663" t="s">
        <v>1294</v>
      </c>
      <c r="J8" s="664" t="s">
        <v>1295</v>
      </c>
      <c r="K8" s="1174" t="s">
        <v>1297</v>
      </c>
      <c r="L8" s="663"/>
      <c r="M8" s="663" t="s">
        <v>1294</v>
      </c>
      <c r="N8" s="663" t="s">
        <v>1298</v>
      </c>
      <c r="O8" s="1174" t="s">
        <v>1297</v>
      </c>
      <c r="P8" s="663"/>
      <c r="Q8" s="663" t="s">
        <v>1294</v>
      </c>
      <c r="R8" s="663" t="s">
        <v>1298</v>
      </c>
      <c r="S8" s="1174" t="s">
        <v>1299</v>
      </c>
      <c r="T8" s="1540"/>
    </row>
    <row r="9" spans="1:20" s="87" customFormat="1" ht="13.5" customHeight="1">
      <c r="A9" s="1557"/>
      <c r="B9" s="666" t="s">
        <v>72</v>
      </c>
      <c r="C9" s="666" t="s">
        <v>1300</v>
      </c>
      <c r="D9" s="666" t="s">
        <v>1301</v>
      </c>
      <c r="E9" s="666" t="s">
        <v>1302</v>
      </c>
      <c r="F9" s="666" t="s">
        <v>1302</v>
      </c>
      <c r="G9" s="666" t="s">
        <v>1303</v>
      </c>
      <c r="H9" s="666" t="s">
        <v>72</v>
      </c>
      <c r="I9" s="666" t="s">
        <v>1302</v>
      </c>
      <c r="J9" s="666" t="s">
        <v>1302</v>
      </c>
      <c r="K9" s="666" t="s">
        <v>1304</v>
      </c>
      <c r="L9" s="666" t="s">
        <v>72</v>
      </c>
      <c r="M9" s="666" t="s">
        <v>1302</v>
      </c>
      <c r="N9" s="666" t="s">
        <v>1302</v>
      </c>
      <c r="O9" s="666" t="s">
        <v>1305</v>
      </c>
      <c r="P9" s="666" t="s">
        <v>72</v>
      </c>
      <c r="Q9" s="666" t="s">
        <v>1302</v>
      </c>
      <c r="R9" s="666" t="s">
        <v>1302</v>
      </c>
      <c r="S9" s="666" t="s">
        <v>1306</v>
      </c>
      <c r="T9" s="1541"/>
    </row>
    <row r="10" spans="1:20" s="87" customFormat="1" ht="21" customHeight="1">
      <c r="A10" s="1062">
        <v>2016</v>
      </c>
      <c r="B10" s="1119">
        <v>11</v>
      </c>
      <c r="C10" s="1119" t="s">
        <v>117</v>
      </c>
      <c r="D10" s="1119" t="s">
        <v>117</v>
      </c>
      <c r="E10" s="1119">
        <v>3</v>
      </c>
      <c r="F10" s="1119">
        <v>3</v>
      </c>
      <c r="G10" s="1119">
        <v>5</v>
      </c>
      <c r="H10" s="1119" t="s">
        <v>118</v>
      </c>
      <c r="I10" s="1119" t="s">
        <v>118</v>
      </c>
      <c r="J10" s="1119" t="s">
        <v>118</v>
      </c>
      <c r="K10" s="1119" t="s">
        <v>118</v>
      </c>
      <c r="L10" s="1119" t="s">
        <v>118</v>
      </c>
      <c r="M10" s="1119" t="s">
        <v>118</v>
      </c>
      <c r="N10" s="1119" t="s">
        <v>118</v>
      </c>
      <c r="O10" s="1119" t="s">
        <v>118</v>
      </c>
      <c r="P10" s="1119">
        <v>11</v>
      </c>
      <c r="Q10" s="1119">
        <v>3</v>
      </c>
      <c r="R10" s="1119">
        <v>3</v>
      </c>
      <c r="S10" s="1119">
        <v>5</v>
      </c>
      <c r="T10" s="1065">
        <v>2016</v>
      </c>
    </row>
    <row r="11" spans="1:20" s="87" customFormat="1" ht="21" customHeight="1">
      <c r="A11" s="1062">
        <v>2017</v>
      </c>
      <c r="B11" s="1119">
        <v>14</v>
      </c>
      <c r="C11" s="1119" t="s">
        <v>117</v>
      </c>
      <c r="D11" s="1119" t="s">
        <v>117</v>
      </c>
      <c r="E11" s="1119">
        <v>3</v>
      </c>
      <c r="F11" s="1119">
        <v>1</v>
      </c>
      <c r="G11" s="1119">
        <v>10</v>
      </c>
      <c r="H11" s="1119">
        <v>2</v>
      </c>
      <c r="I11" s="1119">
        <v>0</v>
      </c>
      <c r="J11" s="1119">
        <v>0</v>
      </c>
      <c r="K11" s="1119">
        <v>2</v>
      </c>
      <c r="L11" s="1119">
        <v>0</v>
      </c>
      <c r="M11" s="1119">
        <v>0</v>
      </c>
      <c r="N11" s="1119">
        <v>0</v>
      </c>
      <c r="O11" s="1119">
        <v>0</v>
      </c>
      <c r="P11" s="1119">
        <v>12</v>
      </c>
      <c r="Q11" s="1119">
        <v>3</v>
      </c>
      <c r="R11" s="1119">
        <v>1</v>
      </c>
      <c r="S11" s="1119">
        <v>8</v>
      </c>
      <c r="T11" s="1065">
        <v>2017</v>
      </c>
    </row>
    <row r="12" spans="1:20" s="87" customFormat="1" ht="21" customHeight="1">
      <c r="A12" s="1062">
        <v>2018</v>
      </c>
      <c r="B12" s="1119">
        <v>22</v>
      </c>
      <c r="C12" s="1119">
        <v>15</v>
      </c>
      <c r="D12" s="1119">
        <v>7</v>
      </c>
      <c r="E12" s="1119">
        <v>4</v>
      </c>
      <c r="F12" s="1119">
        <v>6</v>
      </c>
      <c r="G12" s="1119">
        <v>12</v>
      </c>
      <c r="H12" s="1119">
        <v>0</v>
      </c>
      <c r="I12" s="1119">
        <v>0</v>
      </c>
      <c r="J12" s="1119">
        <v>0</v>
      </c>
      <c r="K12" s="1119">
        <v>0</v>
      </c>
      <c r="L12" s="1119">
        <v>0</v>
      </c>
      <c r="M12" s="1119">
        <v>0</v>
      </c>
      <c r="N12" s="1119">
        <v>0</v>
      </c>
      <c r="O12" s="1119">
        <v>0</v>
      </c>
      <c r="P12" s="1119">
        <v>22</v>
      </c>
      <c r="Q12" s="1119">
        <v>4</v>
      </c>
      <c r="R12" s="1119">
        <v>6</v>
      </c>
      <c r="S12" s="1119">
        <v>12</v>
      </c>
      <c r="T12" s="1065">
        <v>2018</v>
      </c>
    </row>
    <row r="13" spans="1:20" s="87" customFormat="1" ht="21" customHeight="1">
      <c r="A13" s="1062">
        <v>2019</v>
      </c>
      <c r="B13" s="1119">
        <v>18</v>
      </c>
      <c r="C13" s="1119">
        <v>10</v>
      </c>
      <c r="D13" s="1119">
        <v>8</v>
      </c>
      <c r="E13" s="1119">
        <v>6</v>
      </c>
      <c r="F13" s="1119">
        <v>1</v>
      </c>
      <c r="G13" s="1119">
        <v>11</v>
      </c>
      <c r="H13" s="1119">
        <v>2</v>
      </c>
      <c r="I13" s="1119">
        <v>0</v>
      </c>
      <c r="J13" s="1119">
        <v>0</v>
      </c>
      <c r="K13" s="1119">
        <v>2</v>
      </c>
      <c r="L13" s="1119">
        <v>0</v>
      </c>
      <c r="M13" s="1119">
        <v>0</v>
      </c>
      <c r="N13" s="1119">
        <v>0</v>
      </c>
      <c r="O13" s="1119">
        <v>0</v>
      </c>
      <c r="P13" s="1119">
        <v>16</v>
      </c>
      <c r="Q13" s="1119">
        <v>6</v>
      </c>
      <c r="R13" s="1119">
        <v>1</v>
      </c>
      <c r="S13" s="1119">
        <v>9</v>
      </c>
      <c r="T13" s="1065">
        <v>2019</v>
      </c>
    </row>
    <row r="14" spans="1:20" s="1132" customFormat="1" ht="21" customHeight="1">
      <c r="A14" s="669">
        <v>2020</v>
      </c>
      <c r="B14" s="1127">
        <f>SUM(C14:D14)</f>
        <v>20</v>
      </c>
      <c r="C14" s="1127">
        <v>13</v>
      </c>
      <c r="D14" s="1127">
        <v>7</v>
      </c>
      <c r="E14" s="1127">
        <v>7</v>
      </c>
      <c r="F14" s="1127">
        <v>2</v>
      </c>
      <c r="G14" s="1127">
        <v>11</v>
      </c>
      <c r="H14" s="1127">
        <f>SUM(I14:K14)</f>
        <v>3</v>
      </c>
      <c r="I14" s="1127">
        <v>0</v>
      </c>
      <c r="J14" s="1127">
        <v>0</v>
      </c>
      <c r="K14" s="1127">
        <v>3</v>
      </c>
      <c r="L14" s="1127">
        <f>SUM(M14:O14)</f>
        <v>0</v>
      </c>
      <c r="M14" s="1127">
        <v>0</v>
      </c>
      <c r="N14" s="1127">
        <v>0</v>
      </c>
      <c r="O14" s="1127">
        <v>0</v>
      </c>
      <c r="P14" s="1127">
        <f>SUM(Q14:S14)</f>
        <v>17</v>
      </c>
      <c r="Q14" s="1127">
        <v>7</v>
      </c>
      <c r="R14" s="1127">
        <v>2</v>
      </c>
      <c r="S14" s="1127">
        <v>8</v>
      </c>
      <c r="T14" s="673">
        <v>2020</v>
      </c>
    </row>
    <row r="15" spans="1:20" ht="0.75" customHeight="1">
      <c r="A15" s="1153"/>
      <c r="B15" s="1154"/>
      <c r="C15" s="1154"/>
      <c r="D15" s="1154"/>
      <c r="E15" s="1154"/>
      <c r="F15" s="1154"/>
      <c r="G15" s="1154"/>
      <c r="H15" s="1154"/>
      <c r="I15" s="1155">
        <v>0</v>
      </c>
      <c r="J15" s="1154">
        <v>0</v>
      </c>
      <c r="K15" s="1154">
        <v>0</v>
      </c>
      <c r="L15" s="1154"/>
      <c r="M15" s="1155"/>
      <c r="N15" s="1155"/>
      <c r="O15" s="1155"/>
      <c r="P15" s="1154"/>
      <c r="Q15" s="1154"/>
      <c r="R15" s="1154"/>
      <c r="S15" s="1154"/>
      <c r="T15" s="1156"/>
    </row>
    <row r="16" spans="1:20" ht="3" customHeight="1" thickBot="1">
      <c r="A16" s="1163"/>
      <c r="B16" s="1164"/>
      <c r="C16" s="1165"/>
      <c r="D16" s="1165"/>
      <c r="E16" s="1165"/>
      <c r="F16" s="1165"/>
      <c r="G16" s="1165"/>
      <c r="H16" s="1165"/>
      <c r="I16" s="1166"/>
      <c r="J16" s="1159">
        <v>0</v>
      </c>
      <c r="K16" s="1159">
        <v>0</v>
      </c>
      <c r="L16" s="1163"/>
      <c r="M16" s="1163"/>
      <c r="N16" s="1163"/>
      <c r="O16" s="1167"/>
      <c r="P16" s="1168"/>
      <c r="Q16" s="1168"/>
      <c r="R16" s="1168"/>
      <c r="S16" s="1168"/>
      <c r="T16" s="1169"/>
    </row>
    <row r="17" spans="1:20" ht="3" customHeight="1">
      <c r="A17" s="83"/>
      <c r="B17" s="228"/>
      <c r="C17" s="228"/>
      <c r="D17" s="228"/>
      <c r="E17" s="228"/>
      <c r="F17" s="228"/>
      <c r="G17" s="228"/>
      <c r="H17" s="228"/>
      <c r="I17" s="144"/>
      <c r="J17" s="144"/>
      <c r="K17" s="144"/>
      <c r="O17" s="81"/>
      <c r="P17" s="1170"/>
      <c r="Q17" s="1170"/>
      <c r="R17" s="1170"/>
      <c r="S17" s="1170"/>
      <c r="T17" s="229"/>
    </row>
    <row r="18" spans="1:10" s="81" customFormat="1" ht="12">
      <c r="A18" s="81" t="s">
        <v>1307</v>
      </c>
      <c r="J18" s="85" t="s">
        <v>1308</v>
      </c>
    </row>
    <row r="19" ht="12.75" customHeight="1">
      <c r="A19" s="83"/>
    </row>
    <row r="20" ht="12.75" customHeight="1">
      <c r="A20" s="83"/>
    </row>
    <row r="21" ht="9.75" customHeight="1">
      <c r="A21" s="83"/>
    </row>
    <row r="22" ht="15.75">
      <c r="A22" s="83"/>
    </row>
    <row r="23" ht="15.75">
      <c r="A23" s="83"/>
    </row>
    <row r="24" ht="15.75">
      <c r="A24" s="83"/>
    </row>
    <row r="25" ht="15.75">
      <c r="A25" s="83"/>
    </row>
    <row r="26" ht="15.75">
      <c r="A26" s="83"/>
    </row>
    <row r="27" ht="15.75">
      <c r="A27" s="83"/>
    </row>
    <row r="28" ht="15.75">
      <c r="A28" s="83"/>
    </row>
    <row r="29" ht="15.75">
      <c r="A29" s="83"/>
    </row>
    <row r="30" ht="15.75">
      <c r="A30" s="83"/>
    </row>
    <row r="31" ht="15.75">
      <c r="A31" s="83"/>
    </row>
    <row r="32" ht="15.75">
      <c r="A32" s="83"/>
    </row>
    <row r="33" ht="15.75">
      <c r="A33" s="83"/>
    </row>
    <row r="34" ht="15.75">
      <c r="A34" s="83"/>
    </row>
  </sheetData>
  <sheetProtection/>
  <mergeCells count="3">
    <mergeCell ref="O5:Q5"/>
    <mergeCell ref="A6:A9"/>
    <mergeCell ref="T6:T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6" width="9.77734375" style="243" customWidth="1"/>
    <col min="7" max="8" width="10.77734375" style="243" customWidth="1"/>
    <col min="9" max="9" width="9.77734375" style="243" customWidth="1"/>
    <col min="10" max="11" width="0.671875" style="237" customWidth="1"/>
    <col min="12" max="16384" width="7.99609375" style="237" customWidth="1"/>
  </cols>
  <sheetData>
    <row r="1" spans="1:9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6" t="s">
        <v>54</v>
      </c>
    </row>
    <row r="2" spans="1:9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</row>
    <row r="3" spans="1:9" s="6" customFormat="1" ht="22.5">
      <c r="A3" s="8" t="s">
        <v>1863</v>
      </c>
      <c r="B3" s="8"/>
      <c r="C3" s="8"/>
      <c r="D3" s="8"/>
      <c r="E3" s="8"/>
      <c r="F3" s="8"/>
      <c r="G3" s="8"/>
      <c r="H3" s="8"/>
      <c r="I3" s="8"/>
    </row>
    <row r="4" spans="1:9" s="6" customFormat="1" ht="22.5">
      <c r="A4" s="8" t="s">
        <v>1664</v>
      </c>
      <c r="B4" s="8"/>
      <c r="C4" s="8"/>
      <c r="D4" s="8"/>
      <c r="E4" s="8"/>
      <c r="F4" s="8"/>
      <c r="G4" s="8"/>
      <c r="H4" s="8"/>
      <c r="I4" s="8"/>
    </row>
    <row r="5" spans="1:9" s="234" customFormat="1" ht="12" customHeight="1">
      <c r="A5" s="1399"/>
      <c r="B5" s="233"/>
      <c r="C5" s="233"/>
      <c r="D5" s="233"/>
      <c r="E5" s="233"/>
      <c r="F5" s="233"/>
      <c r="G5" s="233"/>
      <c r="H5" s="233"/>
      <c r="I5" s="233"/>
    </row>
    <row r="6" spans="1:9" s="925" customFormat="1" ht="12" customHeight="1" thickBot="1">
      <c r="A6" s="925" t="s">
        <v>992</v>
      </c>
      <c r="I6" s="926" t="s">
        <v>55</v>
      </c>
    </row>
    <row r="7" spans="1:9" s="236" customFormat="1" ht="25.5" customHeight="1">
      <c r="A7" s="1840" t="s">
        <v>572</v>
      </c>
      <c r="B7" s="686" t="s">
        <v>573</v>
      </c>
      <c r="C7" s="687" t="s">
        <v>570</v>
      </c>
      <c r="D7" s="688"/>
      <c r="E7" s="688"/>
      <c r="F7" s="689"/>
      <c r="G7" s="690" t="s">
        <v>574</v>
      </c>
      <c r="H7" s="689" t="s">
        <v>575</v>
      </c>
      <c r="I7" s="1586" t="s">
        <v>993</v>
      </c>
    </row>
    <row r="8" spans="1:9" s="236" customFormat="1" ht="31.5" customHeight="1">
      <c r="A8" s="1841"/>
      <c r="B8" s="691" t="s">
        <v>571</v>
      </c>
      <c r="C8" s="692" t="s">
        <v>994</v>
      </c>
      <c r="D8" s="692"/>
      <c r="E8" s="692"/>
      <c r="F8" s="692"/>
      <c r="G8" s="1400" t="s">
        <v>1665</v>
      </c>
      <c r="H8" s="692" t="s">
        <v>69</v>
      </c>
      <c r="I8" s="1587"/>
    </row>
    <row r="9" spans="1:9" s="236" customFormat="1" ht="18" customHeight="1">
      <c r="A9" s="1841"/>
      <c r="B9" s="693" t="s">
        <v>576</v>
      </c>
      <c r="C9" s="693" t="s">
        <v>576</v>
      </c>
      <c r="D9" s="1843" t="s">
        <v>577</v>
      </c>
      <c r="E9" s="1844"/>
      <c r="F9" s="1845"/>
      <c r="G9" s="693" t="s">
        <v>578</v>
      </c>
      <c r="H9" s="693" t="s">
        <v>576</v>
      </c>
      <c r="I9" s="1540"/>
    </row>
    <row r="10" spans="1:9" s="236" customFormat="1" ht="18" customHeight="1">
      <c r="A10" s="1841"/>
      <c r="B10" s="693"/>
      <c r="C10" s="693"/>
      <c r="D10" s="694"/>
      <c r="E10" s="694" t="s">
        <v>579</v>
      </c>
      <c r="F10" s="694" t="s">
        <v>580</v>
      </c>
      <c r="G10" s="693"/>
      <c r="H10" s="693"/>
      <c r="I10" s="1540"/>
    </row>
    <row r="11" spans="1:9" s="236" customFormat="1" ht="18.75" customHeight="1">
      <c r="A11" s="1842"/>
      <c r="B11" s="692" t="s">
        <v>70</v>
      </c>
      <c r="C11" s="692" t="s">
        <v>70</v>
      </c>
      <c r="D11" s="691"/>
      <c r="E11" s="691" t="s">
        <v>185</v>
      </c>
      <c r="F11" s="691" t="s">
        <v>163</v>
      </c>
      <c r="G11" s="692" t="s">
        <v>184</v>
      </c>
      <c r="H11" s="692" t="s">
        <v>70</v>
      </c>
      <c r="I11" s="1541"/>
    </row>
    <row r="12" spans="1:9" s="236" customFormat="1" ht="18.75" customHeight="1">
      <c r="A12" s="695">
        <v>2016</v>
      </c>
      <c r="B12" s="696">
        <v>397</v>
      </c>
      <c r="C12" s="696">
        <v>2</v>
      </c>
      <c r="D12" s="696">
        <v>22</v>
      </c>
      <c r="E12" s="696">
        <v>7</v>
      </c>
      <c r="F12" s="696">
        <v>15</v>
      </c>
      <c r="G12" s="696">
        <v>395</v>
      </c>
      <c r="H12" s="696">
        <v>0</v>
      </c>
      <c r="I12" s="697">
        <v>2016</v>
      </c>
    </row>
    <row r="13" spans="1:9" s="236" customFormat="1" ht="18.75" customHeight="1">
      <c r="A13" s="695">
        <v>2017</v>
      </c>
      <c r="B13" s="696">
        <v>399</v>
      </c>
      <c r="C13" s="696">
        <v>2</v>
      </c>
      <c r="D13" s="696">
        <v>23</v>
      </c>
      <c r="E13" s="696">
        <v>7</v>
      </c>
      <c r="F13" s="696">
        <v>16</v>
      </c>
      <c r="G13" s="696">
        <v>397</v>
      </c>
      <c r="H13" s="696">
        <v>0</v>
      </c>
      <c r="I13" s="697">
        <v>2017</v>
      </c>
    </row>
    <row r="14" spans="1:9" s="236" customFormat="1" ht="18.75" customHeight="1">
      <c r="A14" s="695">
        <v>2018</v>
      </c>
      <c r="B14" s="696">
        <v>404</v>
      </c>
      <c r="C14" s="696">
        <v>2</v>
      </c>
      <c r="D14" s="696">
        <v>23</v>
      </c>
      <c r="E14" s="696">
        <v>7</v>
      </c>
      <c r="F14" s="696">
        <v>16</v>
      </c>
      <c r="G14" s="696">
        <v>402</v>
      </c>
      <c r="H14" s="696">
        <v>0</v>
      </c>
      <c r="I14" s="697">
        <v>2018</v>
      </c>
    </row>
    <row r="15" spans="1:9" s="236" customFormat="1" ht="18.75" customHeight="1">
      <c r="A15" s="987">
        <v>2019</v>
      </c>
      <c r="B15" s="696">
        <v>405</v>
      </c>
      <c r="C15" s="696">
        <v>2</v>
      </c>
      <c r="D15" s="696">
        <v>21</v>
      </c>
      <c r="E15" s="696">
        <v>5</v>
      </c>
      <c r="F15" s="696">
        <v>16</v>
      </c>
      <c r="G15" s="696">
        <v>403</v>
      </c>
      <c r="H15" s="696">
        <v>0</v>
      </c>
      <c r="I15" s="970">
        <v>2019</v>
      </c>
    </row>
    <row r="16" spans="1:9" s="234" customFormat="1" ht="21" customHeight="1">
      <c r="A16" s="698">
        <v>2020</v>
      </c>
      <c r="B16" s="699">
        <f>SUM(C16+G16)</f>
        <v>407</v>
      </c>
      <c r="C16" s="699">
        <f aca="true" t="shared" si="0" ref="C16:H16">SUM(C17:C32)</f>
        <v>2</v>
      </c>
      <c r="D16" s="699">
        <f t="shared" si="0"/>
        <v>23</v>
      </c>
      <c r="E16" s="699">
        <f t="shared" si="0"/>
        <v>5</v>
      </c>
      <c r="F16" s="699">
        <f t="shared" si="0"/>
        <v>18</v>
      </c>
      <c r="G16" s="699">
        <f t="shared" si="0"/>
        <v>405</v>
      </c>
      <c r="H16" s="699">
        <f t="shared" si="0"/>
        <v>0</v>
      </c>
      <c r="I16" s="700">
        <v>2020</v>
      </c>
    </row>
    <row r="17" spans="1:9" ht="21" customHeight="1">
      <c r="A17" s="701" t="s">
        <v>581</v>
      </c>
      <c r="B17" s="696">
        <f aca="true" t="shared" si="1" ref="B17:B32">SUM(C17+G17)</f>
        <v>34</v>
      </c>
      <c r="C17" s="702">
        <v>0</v>
      </c>
      <c r="D17" s="702">
        <f aca="true" t="shared" si="2" ref="D17:D32">SUM(E17:F17)</f>
        <v>0</v>
      </c>
      <c r="E17" s="702">
        <v>0</v>
      </c>
      <c r="F17" s="702">
        <v>0</v>
      </c>
      <c r="G17" s="702">
        <v>34</v>
      </c>
      <c r="H17" s="702">
        <v>0</v>
      </c>
      <c r="I17" s="538" t="s">
        <v>31</v>
      </c>
    </row>
    <row r="18" spans="1:9" ht="21" customHeight="1">
      <c r="A18" s="701" t="s">
        <v>582</v>
      </c>
      <c r="B18" s="696">
        <f t="shared" si="1"/>
        <v>13</v>
      </c>
      <c r="C18" s="702">
        <v>0</v>
      </c>
      <c r="D18" s="702">
        <f t="shared" si="2"/>
        <v>0</v>
      </c>
      <c r="E18" s="702">
        <v>0</v>
      </c>
      <c r="F18" s="702">
        <v>0</v>
      </c>
      <c r="G18" s="702">
        <v>13</v>
      </c>
      <c r="H18" s="702">
        <v>0</v>
      </c>
      <c r="I18" s="523" t="s">
        <v>44</v>
      </c>
    </row>
    <row r="19" spans="1:9" ht="21" customHeight="1">
      <c r="A19" s="701" t="s">
        <v>583</v>
      </c>
      <c r="B19" s="696">
        <f t="shared" si="1"/>
        <v>24</v>
      </c>
      <c r="C19" s="702">
        <v>0</v>
      </c>
      <c r="D19" s="702">
        <f t="shared" si="2"/>
        <v>0</v>
      </c>
      <c r="E19" s="702">
        <v>0</v>
      </c>
      <c r="F19" s="702">
        <v>0</v>
      </c>
      <c r="G19" s="702">
        <v>24</v>
      </c>
      <c r="H19" s="702">
        <v>0</v>
      </c>
      <c r="I19" s="523" t="s">
        <v>325</v>
      </c>
    </row>
    <row r="20" spans="1:9" ht="21" customHeight="1">
      <c r="A20" s="701" t="s">
        <v>584</v>
      </c>
      <c r="B20" s="696">
        <f t="shared" si="1"/>
        <v>26</v>
      </c>
      <c r="C20" s="702">
        <v>0</v>
      </c>
      <c r="D20" s="702">
        <f t="shared" si="2"/>
        <v>0</v>
      </c>
      <c r="E20" s="702">
        <v>0</v>
      </c>
      <c r="F20" s="702">
        <v>0</v>
      </c>
      <c r="G20" s="702">
        <v>26</v>
      </c>
      <c r="H20" s="702">
        <v>0</v>
      </c>
      <c r="I20" s="523" t="s">
        <v>58</v>
      </c>
    </row>
    <row r="21" spans="1:9" ht="21" customHeight="1">
      <c r="A21" s="701" t="s">
        <v>485</v>
      </c>
      <c r="B21" s="696">
        <f t="shared" si="1"/>
        <v>31</v>
      </c>
      <c r="C21" s="702">
        <v>0</v>
      </c>
      <c r="D21" s="702">
        <f t="shared" si="2"/>
        <v>0</v>
      </c>
      <c r="E21" s="702">
        <v>0</v>
      </c>
      <c r="F21" s="702">
        <v>0</v>
      </c>
      <c r="G21" s="702">
        <v>31</v>
      </c>
      <c r="H21" s="702">
        <v>0</v>
      </c>
      <c r="I21" s="523" t="s">
        <v>59</v>
      </c>
    </row>
    <row r="22" spans="1:9" ht="21" customHeight="1">
      <c r="A22" s="701" t="s">
        <v>487</v>
      </c>
      <c r="B22" s="696">
        <f t="shared" si="1"/>
        <v>25</v>
      </c>
      <c r="C22" s="702">
        <v>0</v>
      </c>
      <c r="D22" s="702">
        <f t="shared" si="2"/>
        <v>0</v>
      </c>
      <c r="E22" s="702">
        <v>0</v>
      </c>
      <c r="F22" s="702">
        <v>0</v>
      </c>
      <c r="G22" s="702">
        <v>25</v>
      </c>
      <c r="H22" s="702">
        <v>0</v>
      </c>
      <c r="I22" s="523" t="s">
        <v>60</v>
      </c>
    </row>
    <row r="23" spans="1:9" ht="21" customHeight="1">
      <c r="A23" s="701" t="s">
        <v>585</v>
      </c>
      <c r="B23" s="696">
        <f t="shared" si="1"/>
        <v>28</v>
      </c>
      <c r="C23" s="702">
        <v>0</v>
      </c>
      <c r="D23" s="702">
        <f t="shared" si="2"/>
        <v>0</v>
      </c>
      <c r="E23" s="702">
        <v>0</v>
      </c>
      <c r="F23" s="702">
        <v>0</v>
      </c>
      <c r="G23" s="702">
        <v>28</v>
      </c>
      <c r="H23" s="702">
        <v>0</v>
      </c>
      <c r="I23" s="523" t="s">
        <v>61</v>
      </c>
    </row>
    <row r="24" spans="1:9" ht="21" customHeight="1">
      <c r="A24" s="701" t="s">
        <v>489</v>
      </c>
      <c r="B24" s="696">
        <f t="shared" si="1"/>
        <v>34</v>
      </c>
      <c r="C24" s="702">
        <v>0</v>
      </c>
      <c r="D24" s="702">
        <f t="shared" si="2"/>
        <v>0</v>
      </c>
      <c r="E24" s="702">
        <v>0</v>
      </c>
      <c r="F24" s="702">
        <v>0</v>
      </c>
      <c r="G24" s="702">
        <v>34</v>
      </c>
      <c r="H24" s="702">
        <v>0</v>
      </c>
      <c r="I24" s="523" t="s">
        <v>62</v>
      </c>
    </row>
    <row r="25" spans="1:9" ht="21" customHeight="1">
      <c r="A25" s="701" t="s">
        <v>491</v>
      </c>
      <c r="B25" s="696">
        <f t="shared" si="1"/>
        <v>32</v>
      </c>
      <c r="C25" s="702">
        <v>0</v>
      </c>
      <c r="D25" s="702">
        <f t="shared" si="2"/>
        <v>0</v>
      </c>
      <c r="E25" s="702">
        <v>0</v>
      </c>
      <c r="F25" s="702">
        <v>0</v>
      </c>
      <c r="G25" s="702">
        <v>32</v>
      </c>
      <c r="H25" s="702">
        <v>0</v>
      </c>
      <c r="I25" s="523" t="s">
        <v>63</v>
      </c>
    </row>
    <row r="26" spans="1:9" ht="21" customHeight="1">
      <c r="A26" s="701" t="s">
        <v>586</v>
      </c>
      <c r="B26" s="696">
        <f t="shared" si="1"/>
        <v>23</v>
      </c>
      <c r="C26" s="702">
        <v>1</v>
      </c>
      <c r="D26" s="702">
        <f t="shared" si="2"/>
        <v>10</v>
      </c>
      <c r="E26" s="702">
        <v>3</v>
      </c>
      <c r="F26" s="702">
        <v>7</v>
      </c>
      <c r="G26" s="702">
        <v>22</v>
      </c>
      <c r="H26" s="702">
        <v>0</v>
      </c>
      <c r="I26" s="523" t="s">
        <v>64</v>
      </c>
    </row>
    <row r="27" spans="1:9" ht="21" customHeight="1">
      <c r="A27" s="701" t="s">
        <v>493</v>
      </c>
      <c r="B27" s="696">
        <f t="shared" si="1"/>
        <v>12</v>
      </c>
      <c r="C27" s="702">
        <v>0</v>
      </c>
      <c r="D27" s="702">
        <f t="shared" si="2"/>
        <v>0</v>
      </c>
      <c r="E27" s="702">
        <v>0</v>
      </c>
      <c r="F27" s="702">
        <v>0</v>
      </c>
      <c r="G27" s="702">
        <v>12</v>
      </c>
      <c r="H27" s="702">
        <v>0</v>
      </c>
      <c r="I27" s="523" t="s">
        <v>45</v>
      </c>
    </row>
    <row r="28" spans="1:9" ht="21" customHeight="1">
      <c r="A28" s="701" t="s">
        <v>494</v>
      </c>
      <c r="B28" s="696">
        <f t="shared" si="1"/>
        <v>34</v>
      </c>
      <c r="C28" s="702">
        <v>1</v>
      </c>
      <c r="D28" s="702">
        <f t="shared" si="2"/>
        <v>13</v>
      </c>
      <c r="E28" s="702">
        <v>2</v>
      </c>
      <c r="F28" s="702">
        <v>11</v>
      </c>
      <c r="G28" s="702">
        <v>33</v>
      </c>
      <c r="H28" s="702">
        <v>0</v>
      </c>
      <c r="I28" s="523" t="s">
        <v>65</v>
      </c>
    </row>
    <row r="29" spans="1:9" ht="21" customHeight="1">
      <c r="A29" s="701" t="s">
        <v>495</v>
      </c>
      <c r="B29" s="696">
        <f t="shared" si="1"/>
        <v>20</v>
      </c>
      <c r="C29" s="702">
        <v>0</v>
      </c>
      <c r="D29" s="702">
        <f t="shared" si="2"/>
        <v>0</v>
      </c>
      <c r="E29" s="702">
        <v>0</v>
      </c>
      <c r="F29" s="702">
        <v>0</v>
      </c>
      <c r="G29" s="702">
        <v>20</v>
      </c>
      <c r="H29" s="702">
        <v>0</v>
      </c>
      <c r="I29" s="523" t="s">
        <v>74</v>
      </c>
    </row>
    <row r="30" spans="1:9" ht="21" customHeight="1">
      <c r="A30" s="701" t="s">
        <v>587</v>
      </c>
      <c r="B30" s="696">
        <f t="shared" si="1"/>
        <v>26</v>
      </c>
      <c r="C30" s="702">
        <v>0</v>
      </c>
      <c r="D30" s="702">
        <f t="shared" si="2"/>
        <v>0</v>
      </c>
      <c r="E30" s="702">
        <v>0</v>
      </c>
      <c r="F30" s="702">
        <v>0</v>
      </c>
      <c r="G30" s="702">
        <v>26</v>
      </c>
      <c r="H30" s="702">
        <v>0</v>
      </c>
      <c r="I30" s="523" t="s">
        <v>75</v>
      </c>
    </row>
    <row r="31" spans="1:9" ht="21" customHeight="1">
      <c r="A31" s="701" t="s">
        <v>496</v>
      </c>
      <c r="B31" s="696">
        <f t="shared" si="1"/>
        <v>21</v>
      </c>
      <c r="C31" s="702">
        <v>0</v>
      </c>
      <c r="D31" s="702">
        <f t="shared" si="2"/>
        <v>0</v>
      </c>
      <c r="E31" s="702">
        <v>0</v>
      </c>
      <c r="F31" s="702">
        <v>0</v>
      </c>
      <c r="G31" s="702">
        <v>21</v>
      </c>
      <c r="H31" s="702">
        <v>0</v>
      </c>
      <c r="I31" s="523" t="s">
        <v>76</v>
      </c>
    </row>
    <row r="32" spans="1:9" ht="21" customHeight="1">
      <c r="A32" s="701" t="s">
        <v>588</v>
      </c>
      <c r="B32" s="696">
        <f t="shared" si="1"/>
        <v>24</v>
      </c>
      <c r="C32" s="702">
        <v>0</v>
      </c>
      <c r="D32" s="702">
        <f t="shared" si="2"/>
        <v>0</v>
      </c>
      <c r="E32" s="702">
        <v>0</v>
      </c>
      <c r="F32" s="702">
        <v>0</v>
      </c>
      <c r="G32" s="702">
        <v>24</v>
      </c>
      <c r="H32" s="702">
        <v>0</v>
      </c>
      <c r="I32" s="523" t="s">
        <v>77</v>
      </c>
    </row>
    <row r="33" spans="1:9" ht="3" customHeight="1" thickBot="1">
      <c r="A33" s="238"/>
      <c r="B33" s="239"/>
      <c r="C33" s="468">
        <v>0</v>
      </c>
      <c r="D33" s="239"/>
      <c r="E33" s="239"/>
      <c r="F33" s="240"/>
      <c r="G33" s="240"/>
      <c r="H33" s="239"/>
      <c r="I33" s="241"/>
    </row>
    <row r="34" spans="1:9" ht="3" customHeight="1">
      <c r="A34" s="237"/>
      <c r="B34" s="31"/>
      <c r="C34" s="31"/>
      <c r="D34" s="31"/>
      <c r="E34" s="31"/>
      <c r="F34" s="242"/>
      <c r="G34" s="242"/>
      <c r="H34" s="31"/>
      <c r="I34" s="237"/>
    </row>
    <row r="35" spans="1:9" s="232" customFormat="1" ht="12" customHeight="1">
      <c r="A35" s="230" t="s">
        <v>198</v>
      </c>
      <c r="B35" s="230"/>
      <c r="C35" s="230"/>
      <c r="D35" s="230"/>
      <c r="E35" s="230"/>
      <c r="F35" s="231"/>
      <c r="H35" s="230"/>
      <c r="I35" s="186" t="s">
        <v>139</v>
      </c>
    </row>
    <row r="36" spans="6:7" ht="15.75">
      <c r="F36" s="244"/>
      <c r="G36" s="244"/>
    </row>
    <row r="37" spans="6:7" ht="15.75">
      <c r="F37" s="244"/>
      <c r="G37" s="244"/>
    </row>
    <row r="38" spans="6:7" ht="15.75">
      <c r="F38" s="244"/>
      <c r="G38" s="244"/>
    </row>
    <row r="39" spans="6:7" ht="15.75">
      <c r="F39" s="244"/>
      <c r="G39" s="244"/>
    </row>
    <row r="40" spans="6:7" ht="15.75">
      <c r="F40" s="244"/>
      <c r="G40" s="244"/>
    </row>
    <row r="41" spans="6:7" ht="15.75">
      <c r="F41" s="244"/>
      <c r="G41" s="244"/>
    </row>
    <row r="42" spans="6:7" ht="15.75">
      <c r="F42" s="244"/>
      <c r="G42" s="244"/>
    </row>
    <row r="43" spans="6:7" ht="15.75">
      <c r="F43" s="244"/>
      <c r="G43" s="244"/>
    </row>
    <row r="44" spans="6:7" ht="15.75">
      <c r="F44" s="244"/>
      <c r="G44" s="244"/>
    </row>
    <row r="45" spans="6:7" ht="15.75">
      <c r="F45" s="244"/>
      <c r="G45" s="244"/>
    </row>
    <row r="46" spans="6:7" ht="15.75">
      <c r="F46" s="244"/>
      <c r="G46" s="244"/>
    </row>
    <row r="47" spans="6:7" ht="15.75">
      <c r="F47" s="244"/>
      <c r="G47" s="244"/>
    </row>
    <row r="48" spans="6:7" ht="15.75">
      <c r="F48" s="244"/>
      <c r="G48" s="244"/>
    </row>
    <row r="49" spans="6:7" ht="15.75">
      <c r="F49" s="244"/>
      <c r="G49" s="244"/>
    </row>
    <row r="50" spans="6:7" ht="15.75">
      <c r="F50" s="244"/>
      <c r="G50" s="244"/>
    </row>
    <row r="51" spans="6:7" ht="15.75">
      <c r="F51" s="244"/>
      <c r="G51" s="244"/>
    </row>
    <row r="52" spans="6:7" ht="15.75">
      <c r="F52" s="244"/>
      <c r="G52" s="244"/>
    </row>
    <row r="53" spans="6:7" ht="15.75">
      <c r="F53" s="244"/>
      <c r="G53" s="244"/>
    </row>
    <row r="54" spans="6:7" ht="15.75">
      <c r="F54" s="244"/>
      <c r="G54" s="244"/>
    </row>
    <row r="55" spans="6:7" ht="15.75">
      <c r="F55" s="244"/>
      <c r="G55" s="244"/>
    </row>
    <row r="56" spans="6:7" ht="15.75">
      <c r="F56" s="244"/>
      <c r="G56" s="244"/>
    </row>
    <row r="57" spans="6:7" ht="15.75">
      <c r="F57" s="244"/>
      <c r="G57" s="244"/>
    </row>
    <row r="58" spans="6:7" ht="15.75">
      <c r="F58" s="244"/>
      <c r="G58" s="244"/>
    </row>
    <row r="59" spans="6:7" ht="15.75">
      <c r="F59" s="244"/>
      <c r="G59" s="244"/>
    </row>
    <row r="60" spans="6:7" ht="15.75">
      <c r="F60" s="244"/>
      <c r="G60" s="244"/>
    </row>
    <row r="61" spans="6:7" ht="15.75">
      <c r="F61" s="244"/>
      <c r="G61" s="244"/>
    </row>
    <row r="62" spans="6:7" ht="15.75">
      <c r="F62" s="244"/>
      <c r="G62" s="244"/>
    </row>
    <row r="63" spans="6:7" ht="15.75">
      <c r="F63" s="244"/>
      <c r="G63" s="244"/>
    </row>
    <row r="64" spans="6:7" ht="15.75">
      <c r="F64" s="244"/>
      <c r="G64" s="244"/>
    </row>
    <row r="65" spans="6:7" ht="15.75">
      <c r="F65" s="244"/>
      <c r="G65" s="244"/>
    </row>
    <row r="66" spans="6:7" ht="15.75">
      <c r="F66" s="244"/>
      <c r="G66" s="244"/>
    </row>
    <row r="67" spans="6:7" ht="15.75">
      <c r="F67" s="244"/>
      <c r="G67" s="244"/>
    </row>
    <row r="68" spans="6:7" ht="15.75">
      <c r="F68" s="244"/>
      <c r="G68" s="244"/>
    </row>
    <row r="69" spans="6:7" ht="15.75">
      <c r="F69" s="244"/>
      <c r="G69" s="244"/>
    </row>
    <row r="70" spans="6:7" ht="15.75">
      <c r="F70" s="244"/>
      <c r="G70" s="244"/>
    </row>
    <row r="71" spans="6:7" ht="15.75">
      <c r="F71" s="244"/>
      <c r="G71" s="244"/>
    </row>
    <row r="72" spans="6:7" ht="15.75">
      <c r="F72" s="244"/>
      <c r="G72" s="244"/>
    </row>
    <row r="73" spans="6:7" ht="15.75">
      <c r="F73" s="244"/>
      <c r="G73" s="244"/>
    </row>
    <row r="74" spans="6:7" ht="15.75">
      <c r="F74" s="244"/>
      <c r="G74" s="244"/>
    </row>
    <row r="75" spans="6:7" ht="15.75">
      <c r="F75" s="244"/>
      <c r="G75" s="244"/>
    </row>
    <row r="76" spans="6:7" ht="15.75">
      <c r="F76" s="244"/>
      <c r="G76" s="244"/>
    </row>
    <row r="77" spans="6:7" ht="15.75">
      <c r="F77" s="244"/>
      <c r="G77" s="244"/>
    </row>
    <row r="78" spans="6:7" ht="15.75">
      <c r="F78" s="244"/>
      <c r="G78" s="244"/>
    </row>
  </sheetData>
  <sheetProtection/>
  <mergeCells count="3">
    <mergeCell ref="A7:A11"/>
    <mergeCell ref="I7:I11"/>
    <mergeCell ref="D9:F9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78"/>
  <sheetViews>
    <sheetView view="pageBreakPreview" zoomScaleSheetLayoutView="100" zoomScalePageLayoutView="0" workbookViewId="0" topLeftCell="A1">
      <selection activeCell="A3" sqref="A3:K3"/>
    </sheetView>
  </sheetViews>
  <sheetFormatPr defaultColWidth="7.88671875" defaultRowHeight="13.5"/>
  <cols>
    <col min="1" max="1" width="8.77734375" style="243" customWidth="1"/>
    <col min="2" max="13" width="7.3359375" style="243" customWidth="1"/>
    <col min="14" max="18" width="6.3359375" style="243" customWidth="1"/>
    <col min="19" max="29" width="6.3359375" style="237" customWidth="1"/>
    <col min="30" max="30" width="8.77734375" style="237" customWidth="1"/>
    <col min="31" max="16384" width="7.88671875" style="237" customWidth="1"/>
  </cols>
  <sheetData>
    <row r="1" spans="1:30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AD1" s="1178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</row>
    <row r="3" spans="1:30" s="6" customFormat="1" ht="25.5" customHeight="1">
      <c r="A3" s="1857" t="s">
        <v>1864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47"/>
      <c r="M3" s="147"/>
      <c r="N3" s="1857" t="s">
        <v>1643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  <c r="AA3" s="1857"/>
      <c r="AB3" s="1857"/>
      <c r="AC3" s="1857"/>
      <c r="AD3" s="1857"/>
    </row>
    <row r="4" spans="1:22" s="234" customFormat="1" ht="12" customHeight="1">
      <c r="A4" s="303"/>
      <c r="B4" s="233"/>
      <c r="C4" s="233"/>
      <c r="D4" s="233"/>
      <c r="E4" s="233"/>
      <c r="F4" s="233"/>
      <c r="G4" s="233"/>
      <c r="H4" s="303"/>
      <c r="I4" s="303"/>
      <c r="J4" s="303"/>
      <c r="K4" s="233"/>
      <c r="L4" s="233"/>
      <c r="M4" s="233"/>
      <c r="N4" s="233"/>
      <c r="O4" s="233"/>
      <c r="P4" s="303"/>
      <c r="Q4" s="303"/>
      <c r="R4" s="303"/>
      <c r="S4" s="327"/>
      <c r="T4" s="327"/>
      <c r="U4" s="327"/>
      <c r="V4" s="327"/>
    </row>
    <row r="5" spans="1:30" s="925" customFormat="1" ht="12" customHeight="1" thickBot="1">
      <c r="A5" s="925" t="s">
        <v>995</v>
      </c>
      <c r="AA5" s="1858" t="s">
        <v>66</v>
      </c>
      <c r="AB5" s="1858"/>
      <c r="AC5" s="1858"/>
      <c r="AD5" s="1859"/>
    </row>
    <row r="6" spans="1:30" s="703" customFormat="1" ht="59.25" customHeight="1">
      <c r="A6" s="1840" t="s">
        <v>1649</v>
      </c>
      <c r="B6" s="1860" t="s">
        <v>1650</v>
      </c>
      <c r="C6" s="1861"/>
      <c r="D6" s="1861"/>
      <c r="E6" s="1862"/>
      <c r="F6" s="1846" t="s">
        <v>1651</v>
      </c>
      <c r="G6" s="1847"/>
      <c r="H6" s="1847"/>
      <c r="I6" s="1847"/>
      <c r="J6" s="1847"/>
      <c r="K6" s="1847"/>
      <c r="L6" s="1847"/>
      <c r="M6" s="1848"/>
      <c r="N6" s="1846" t="s">
        <v>1656</v>
      </c>
      <c r="O6" s="1847"/>
      <c r="P6" s="1847"/>
      <c r="Q6" s="1847"/>
      <c r="R6" s="1847"/>
      <c r="S6" s="1847"/>
      <c r="T6" s="1847"/>
      <c r="U6" s="1848"/>
      <c r="V6" s="1846" t="s">
        <v>1648</v>
      </c>
      <c r="W6" s="1847"/>
      <c r="X6" s="1847"/>
      <c r="Y6" s="1847"/>
      <c r="Z6" s="1847"/>
      <c r="AA6" s="1847"/>
      <c r="AB6" s="1847"/>
      <c r="AC6" s="1848"/>
      <c r="AD6" s="1863" t="s">
        <v>67</v>
      </c>
    </row>
    <row r="7" spans="1:30" s="703" customFormat="1" ht="15" customHeight="1">
      <c r="A7" s="1556"/>
      <c r="B7" s="1321" t="s">
        <v>576</v>
      </c>
      <c r="C7" s="1843" t="s">
        <v>592</v>
      </c>
      <c r="D7" s="1853"/>
      <c r="E7" s="1321" t="s">
        <v>593</v>
      </c>
      <c r="F7" s="1321" t="s">
        <v>576</v>
      </c>
      <c r="G7" s="1843" t="s">
        <v>592</v>
      </c>
      <c r="H7" s="1852"/>
      <c r="I7" s="1852"/>
      <c r="J7" s="1853"/>
      <c r="K7" s="1843" t="s">
        <v>593</v>
      </c>
      <c r="L7" s="1852"/>
      <c r="M7" s="1853"/>
      <c r="N7" s="1321" t="s">
        <v>576</v>
      </c>
      <c r="O7" s="1843" t="s">
        <v>592</v>
      </c>
      <c r="P7" s="1852"/>
      <c r="Q7" s="1852"/>
      <c r="R7" s="1853"/>
      <c r="S7" s="1843" t="s">
        <v>593</v>
      </c>
      <c r="T7" s="1852"/>
      <c r="U7" s="1853"/>
      <c r="V7" s="1321" t="s">
        <v>576</v>
      </c>
      <c r="W7" s="1843" t="s">
        <v>592</v>
      </c>
      <c r="X7" s="1852"/>
      <c r="Y7" s="1852"/>
      <c r="Z7" s="1853"/>
      <c r="AA7" s="1843" t="s">
        <v>593</v>
      </c>
      <c r="AB7" s="1852"/>
      <c r="AC7" s="1853"/>
      <c r="AD7" s="1864"/>
    </row>
    <row r="8" spans="1:30" s="236" customFormat="1" ht="19.5" customHeight="1">
      <c r="A8" s="1556"/>
      <c r="B8" s="704"/>
      <c r="C8" s="1849" t="s">
        <v>1645</v>
      </c>
      <c r="D8" s="1851"/>
      <c r="E8" s="704"/>
      <c r="F8" s="704"/>
      <c r="G8" s="1854" t="s">
        <v>1618</v>
      </c>
      <c r="H8" s="1855"/>
      <c r="I8" s="1855"/>
      <c r="J8" s="1856"/>
      <c r="K8" s="1854" t="s">
        <v>589</v>
      </c>
      <c r="L8" s="1855"/>
      <c r="M8" s="1856"/>
      <c r="N8" s="704"/>
      <c r="O8" s="1849" t="s">
        <v>1618</v>
      </c>
      <c r="P8" s="1850"/>
      <c r="Q8" s="1850"/>
      <c r="R8" s="1851"/>
      <c r="S8" s="1854" t="s">
        <v>589</v>
      </c>
      <c r="T8" s="1855"/>
      <c r="U8" s="1856"/>
      <c r="V8" s="704"/>
      <c r="W8" s="1849" t="s">
        <v>1618</v>
      </c>
      <c r="X8" s="1850"/>
      <c r="Y8" s="1850"/>
      <c r="Z8" s="1851"/>
      <c r="AA8" s="1854" t="s">
        <v>589</v>
      </c>
      <c r="AB8" s="1855"/>
      <c r="AC8" s="1856"/>
      <c r="AD8" s="1864"/>
    </row>
    <row r="9" spans="1:30" s="236" customFormat="1" ht="22.5" customHeight="1">
      <c r="A9" s="1556"/>
      <c r="B9" s="704"/>
      <c r="C9" s="705" t="s">
        <v>594</v>
      </c>
      <c r="D9" s="705" t="s">
        <v>595</v>
      </c>
      <c r="E9" s="704"/>
      <c r="F9" s="704"/>
      <c r="G9" s="706" t="s">
        <v>594</v>
      </c>
      <c r="H9" s="706" t="s">
        <v>595</v>
      </c>
      <c r="I9" s="707"/>
      <c r="J9" s="708"/>
      <c r="K9" s="704"/>
      <c r="L9" s="705" t="s">
        <v>1520</v>
      </c>
      <c r="M9" s="705" t="s">
        <v>1519</v>
      </c>
      <c r="N9" s="704"/>
      <c r="O9" s="705" t="s">
        <v>594</v>
      </c>
      <c r="P9" s="706" t="s">
        <v>595</v>
      </c>
      <c r="Q9" s="707"/>
      <c r="R9" s="708"/>
      <c r="S9" s="704"/>
      <c r="T9" s="705" t="s">
        <v>1652</v>
      </c>
      <c r="U9" s="705" t="s">
        <v>1519</v>
      </c>
      <c r="V9" s="704"/>
      <c r="W9" s="705" t="s">
        <v>594</v>
      </c>
      <c r="X9" s="706" t="s">
        <v>595</v>
      </c>
      <c r="Y9" s="707"/>
      <c r="Z9" s="708"/>
      <c r="AA9" s="704"/>
      <c r="AB9" s="705" t="s">
        <v>521</v>
      </c>
      <c r="AC9" s="705" t="s">
        <v>1519</v>
      </c>
      <c r="AD9" s="1864"/>
    </row>
    <row r="10" spans="1:30" s="236" customFormat="1" ht="22.5" customHeight="1">
      <c r="A10" s="1556"/>
      <c r="B10" s="704"/>
      <c r="C10" s="704"/>
      <c r="D10" s="704"/>
      <c r="E10" s="704"/>
      <c r="F10" s="704"/>
      <c r="G10" s="704"/>
      <c r="H10" s="704"/>
      <c r="I10" s="705" t="s">
        <v>1652</v>
      </c>
      <c r="J10" s="705" t="s">
        <v>1519</v>
      </c>
      <c r="K10" s="704"/>
      <c r="L10" s="704"/>
      <c r="M10" s="704"/>
      <c r="N10" s="704"/>
      <c r="O10" s="704"/>
      <c r="P10" s="704"/>
      <c r="Q10" s="705" t="s">
        <v>521</v>
      </c>
      <c r="R10" s="705" t="s">
        <v>1657</v>
      </c>
      <c r="S10" s="704"/>
      <c r="T10" s="704"/>
      <c r="U10" s="704"/>
      <c r="V10" s="704"/>
      <c r="W10" s="704"/>
      <c r="X10" s="704"/>
      <c r="Y10" s="705" t="s">
        <v>1520</v>
      </c>
      <c r="Z10" s="705" t="s">
        <v>522</v>
      </c>
      <c r="AA10" s="704"/>
      <c r="AB10" s="704"/>
      <c r="AC10" s="704"/>
      <c r="AD10" s="1864"/>
    </row>
    <row r="11" spans="1:30" s="236" customFormat="1" ht="19.5" customHeight="1">
      <c r="A11" s="1557"/>
      <c r="B11" s="709" t="s">
        <v>1644</v>
      </c>
      <c r="C11" s="709" t="s">
        <v>1646</v>
      </c>
      <c r="D11" s="709" t="s">
        <v>1647</v>
      </c>
      <c r="E11" s="709" t="s">
        <v>102</v>
      </c>
      <c r="F11" s="709" t="s">
        <v>1644</v>
      </c>
      <c r="G11" s="709" t="s">
        <v>1646</v>
      </c>
      <c r="H11" s="709" t="s">
        <v>1647</v>
      </c>
      <c r="I11" s="709" t="s">
        <v>185</v>
      </c>
      <c r="J11" s="709" t="s">
        <v>163</v>
      </c>
      <c r="K11" s="709"/>
      <c r="L11" s="709" t="s">
        <v>590</v>
      </c>
      <c r="M11" s="709" t="s">
        <v>591</v>
      </c>
      <c r="N11" s="709" t="s">
        <v>1644</v>
      </c>
      <c r="O11" s="709" t="s">
        <v>1646</v>
      </c>
      <c r="P11" s="709" t="s">
        <v>1647</v>
      </c>
      <c r="Q11" s="709" t="s">
        <v>185</v>
      </c>
      <c r="R11" s="709" t="s">
        <v>163</v>
      </c>
      <c r="S11" s="709"/>
      <c r="T11" s="709" t="s">
        <v>590</v>
      </c>
      <c r="U11" s="709" t="s">
        <v>591</v>
      </c>
      <c r="V11" s="709" t="s">
        <v>1644</v>
      </c>
      <c r="W11" s="709" t="s">
        <v>1646</v>
      </c>
      <c r="X11" s="709" t="s">
        <v>1647</v>
      </c>
      <c r="Y11" s="709" t="s">
        <v>185</v>
      </c>
      <c r="Z11" s="709" t="s">
        <v>163</v>
      </c>
      <c r="AA11" s="709"/>
      <c r="AB11" s="709" t="s">
        <v>590</v>
      </c>
      <c r="AC11" s="709" t="s">
        <v>591</v>
      </c>
      <c r="AD11" s="1865"/>
    </row>
    <row r="12" spans="1:30" s="236" customFormat="1" ht="19.5" customHeight="1">
      <c r="A12" s="695">
        <v>2016</v>
      </c>
      <c r="B12" s="471">
        <v>0</v>
      </c>
      <c r="C12" s="471">
        <v>0</v>
      </c>
      <c r="D12" s="471">
        <v>0</v>
      </c>
      <c r="E12" s="471">
        <v>0</v>
      </c>
      <c r="F12" s="471">
        <v>0</v>
      </c>
      <c r="G12" s="471">
        <v>0</v>
      </c>
      <c r="H12" s="471">
        <v>0</v>
      </c>
      <c r="I12" s="471">
        <v>0</v>
      </c>
      <c r="J12" s="471">
        <v>0</v>
      </c>
      <c r="K12" s="471">
        <v>0</v>
      </c>
      <c r="L12" s="471">
        <v>0</v>
      </c>
      <c r="M12" s="471">
        <v>0</v>
      </c>
      <c r="N12" s="471">
        <v>0</v>
      </c>
      <c r="O12" s="471">
        <v>0</v>
      </c>
      <c r="P12" s="471">
        <v>0</v>
      </c>
      <c r="Q12" s="471">
        <v>0</v>
      </c>
      <c r="R12" s="471">
        <v>0</v>
      </c>
      <c r="S12" s="471">
        <v>0</v>
      </c>
      <c r="T12" s="471">
        <v>0</v>
      </c>
      <c r="U12" s="471">
        <v>0</v>
      </c>
      <c r="V12" s="471">
        <v>0</v>
      </c>
      <c r="W12" s="471">
        <v>0</v>
      </c>
      <c r="X12" s="471">
        <v>0</v>
      </c>
      <c r="Y12" s="471">
        <v>0</v>
      </c>
      <c r="Z12" s="471">
        <v>0</v>
      </c>
      <c r="AA12" s="471">
        <v>0</v>
      </c>
      <c r="AB12" s="471">
        <v>0</v>
      </c>
      <c r="AC12" s="471">
        <v>0</v>
      </c>
      <c r="AD12" s="697">
        <v>2016</v>
      </c>
    </row>
    <row r="13" spans="1:30" s="236" customFormat="1" ht="19.5" customHeight="1">
      <c r="A13" s="695">
        <v>2017</v>
      </c>
      <c r="B13" s="471">
        <v>0</v>
      </c>
      <c r="C13" s="471">
        <v>0</v>
      </c>
      <c r="D13" s="471">
        <v>0</v>
      </c>
      <c r="E13" s="471">
        <v>0</v>
      </c>
      <c r="F13" s="471">
        <v>0</v>
      </c>
      <c r="G13" s="471">
        <v>0</v>
      </c>
      <c r="H13" s="471">
        <v>0</v>
      </c>
      <c r="I13" s="471">
        <v>0</v>
      </c>
      <c r="J13" s="471">
        <v>0</v>
      </c>
      <c r="K13" s="471">
        <v>0</v>
      </c>
      <c r="L13" s="471">
        <v>0</v>
      </c>
      <c r="M13" s="471">
        <v>0</v>
      </c>
      <c r="N13" s="471">
        <v>0</v>
      </c>
      <c r="O13" s="471">
        <v>0</v>
      </c>
      <c r="P13" s="471">
        <v>0</v>
      </c>
      <c r="Q13" s="471">
        <v>0</v>
      </c>
      <c r="R13" s="471">
        <v>0</v>
      </c>
      <c r="S13" s="471">
        <v>0</v>
      </c>
      <c r="T13" s="471">
        <v>0</v>
      </c>
      <c r="U13" s="471">
        <v>0</v>
      </c>
      <c r="V13" s="471">
        <v>0</v>
      </c>
      <c r="W13" s="471">
        <v>0</v>
      </c>
      <c r="X13" s="471">
        <v>0</v>
      </c>
      <c r="Y13" s="471">
        <v>0</v>
      </c>
      <c r="Z13" s="471">
        <v>0</v>
      </c>
      <c r="AA13" s="471">
        <v>0</v>
      </c>
      <c r="AB13" s="471">
        <v>0</v>
      </c>
      <c r="AC13" s="471">
        <v>0</v>
      </c>
      <c r="AD13" s="697">
        <v>2017</v>
      </c>
    </row>
    <row r="14" spans="1:30" s="236" customFormat="1" ht="19.5" customHeight="1">
      <c r="A14" s="695">
        <v>2018</v>
      </c>
      <c r="B14" s="471">
        <v>0</v>
      </c>
      <c r="C14" s="471">
        <v>0</v>
      </c>
      <c r="D14" s="471">
        <v>0</v>
      </c>
      <c r="E14" s="471">
        <v>0</v>
      </c>
      <c r="F14" s="471">
        <v>0</v>
      </c>
      <c r="G14" s="471">
        <v>0</v>
      </c>
      <c r="H14" s="471">
        <v>0</v>
      </c>
      <c r="I14" s="471">
        <v>0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0</v>
      </c>
      <c r="S14" s="471">
        <v>0</v>
      </c>
      <c r="T14" s="471">
        <v>0</v>
      </c>
      <c r="U14" s="471">
        <v>0</v>
      </c>
      <c r="V14" s="471">
        <v>0</v>
      </c>
      <c r="W14" s="471">
        <v>0</v>
      </c>
      <c r="X14" s="471">
        <v>0</v>
      </c>
      <c r="Y14" s="471">
        <v>0</v>
      </c>
      <c r="Z14" s="471">
        <v>0</v>
      </c>
      <c r="AA14" s="471">
        <v>0</v>
      </c>
      <c r="AB14" s="471">
        <v>0</v>
      </c>
      <c r="AC14" s="471">
        <v>0</v>
      </c>
      <c r="AD14" s="697">
        <v>2018</v>
      </c>
    </row>
    <row r="15" spans="1:30" s="236" customFormat="1" ht="19.5" customHeight="1">
      <c r="A15" s="695">
        <v>2019</v>
      </c>
      <c r="B15" s="471">
        <v>0</v>
      </c>
      <c r="C15" s="471">
        <v>0</v>
      </c>
      <c r="D15" s="471">
        <v>0</v>
      </c>
      <c r="E15" s="471">
        <v>0</v>
      </c>
      <c r="F15" s="471">
        <v>0</v>
      </c>
      <c r="G15" s="471">
        <v>0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471">
        <v>0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471">
        <v>0</v>
      </c>
      <c r="AA15" s="471">
        <v>0</v>
      </c>
      <c r="AB15" s="471">
        <v>0</v>
      </c>
      <c r="AC15" s="471">
        <v>0</v>
      </c>
      <c r="AD15" s="697">
        <v>2019</v>
      </c>
    </row>
    <row r="16" spans="1:30" s="236" customFormat="1" ht="19.5" customHeight="1">
      <c r="A16" s="698">
        <v>2020</v>
      </c>
      <c r="B16" s="471">
        <v>0</v>
      </c>
      <c r="C16" s="471">
        <v>0</v>
      </c>
      <c r="D16" s="471">
        <v>0</v>
      </c>
      <c r="E16" s="471">
        <v>0</v>
      </c>
      <c r="F16" s="471">
        <v>0</v>
      </c>
      <c r="G16" s="471">
        <v>0</v>
      </c>
      <c r="H16" s="471">
        <v>0</v>
      </c>
      <c r="I16" s="471">
        <v>0</v>
      </c>
      <c r="J16" s="471">
        <v>0</v>
      </c>
      <c r="K16" s="471">
        <v>0</v>
      </c>
      <c r="L16" s="471">
        <v>0</v>
      </c>
      <c r="M16" s="471">
        <v>0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471">
        <v>0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471">
        <v>0</v>
      </c>
      <c r="AA16" s="471">
        <v>0</v>
      </c>
      <c r="AB16" s="471">
        <v>0</v>
      </c>
      <c r="AC16" s="471">
        <v>0</v>
      </c>
      <c r="AD16" s="700">
        <v>2020</v>
      </c>
    </row>
    <row r="17" spans="1:30" s="236" customFormat="1" ht="19.5" customHeight="1">
      <c r="A17" s="701" t="s">
        <v>581</v>
      </c>
      <c r="B17" s="471">
        <v>0</v>
      </c>
      <c r="C17" s="471">
        <v>0</v>
      </c>
      <c r="D17" s="471">
        <v>0</v>
      </c>
      <c r="E17" s="471">
        <v>0</v>
      </c>
      <c r="F17" s="471">
        <v>0</v>
      </c>
      <c r="G17" s="471">
        <v>0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471">
        <v>0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471">
        <v>0</v>
      </c>
      <c r="AA17" s="471">
        <v>0</v>
      </c>
      <c r="AB17" s="471">
        <v>0</v>
      </c>
      <c r="AC17" s="471">
        <v>0</v>
      </c>
      <c r="AD17" s="538" t="s">
        <v>31</v>
      </c>
    </row>
    <row r="18" spans="1:30" s="236" customFormat="1" ht="19.5" customHeight="1">
      <c r="A18" s="701" t="s">
        <v>482</v>
      </c>
      <c r="B18" s="471">
        <v>0</v>
      </c>
      <c r="C18" s="471">
        <v>0</v>
      </c>
      <c r="D18" s="471">
        <v>0</v>
      </c>
      <c r="E18" s="471">
        <v>0</v>
      </c>
      <c r="F18" s="471">
        <v>0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471">
        <v>0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471">
        <v>0</v>
      </c>
      <c r="AA18" s="471">
        <v>0</v>
      </c>
      <c r="AB18" s="471">
        <v>0</v>
      </c>
      <c r="AC18" s="471">
        <v>0</v>
      </c>
      <c r="AD18" s="628" t="s">
        <v>44</v>
      </c>
    </row>
    <row r="19" spans="1:30" s="236" customFormat="1" ht="19.5" customHeight="1">
      <c r="A19" s="701" t="s">
        <v>1653</v>
      </c>
      <c r="B19" s="471">
        <v>0</v>
      </c>
      <c r="C19" s="471">
        <v>0</v>
      </c>
      <c r="D19" s="471">
        <v>0</v>
      </c>
      <c r="E19" s="471">
        <v>0</v>
      </c>
      <c r="F19" s="471">
        <v>0</v>
      </c>
      <c r="G19" s="471">
        <v>0</v>
      </c>
      <c r="H19" s="471">
        <v>0</v>
      </c>
      <c r="I19" s="471">
        <v>0</v>
      </c>
      <c r="J19" s="471">
        <v>0</v>
      </c>
      <c r="K19" s="471">
        <v>0</v>
      </c>
      <c r="L19" s="471">
        <v>0</v>
      </c>
      <c r="M19" s="471">
        <v>0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471">
        <v>0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471">
        <v>0</v>
      </c>
      <c r="AA19" s="471">
        <v>0</v>
      </c>
      <c r="AB19" s="471">
        <v>0</v>
      </c>
      <c r="AC19" s="471">
        <v>0</v>
      </c>
      <c r="AD19" s="628" t="s">
        <v>57</v>
      </c>
    </row>
    <row r="20" spans="1:30" s="236" customFormat="1" ht="19.5" customHeight="1">
      <c r="A20" s="701" t="s">
        <v>1654</v>
      </c>
      <c r="B20" s="471">
        <v>0</v>
      </c>
      <c r="C20" s="471">
        <v>0</v>
      </c>
      <c r="D20" s="471">
        <v>0</v>
      </c>
      <c r="E20" s="471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471">
        <v>0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471">
        <v>0</v>
      </c>
      <c r="AA20" s="471">
        <v>0</v>
      </c>
      <c r="AB20" s="471">
        <v>0</v>
      </c>
      <c r="AC20" s="471">
        <v>0</v>
      </c>
      <c r="AD20" s="628" t="s">
        <v>58</v>
      </c>
    </row>
    <row r="21" spans="1:30" s="236" customFormat="1" ht="19.5" customHeight="1">
      <c r="A21" s="701" t="s">
        <v>1658</v>
      </c>
      <c r="B21" s="471">
        <v>0</v>
      </c>
      <c r="C21" s="471">
        <v>0</v>
      </c>
      <c r="D21" s="471">
        <v>0</v>
      </c>
      <c r="E21" s="471">
        <v>0</v>
      </c>
      <c r="F21" s="471">
        <v>0</v>
      </c>
      <c r="G21" s="471">
        <v>0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471">
        <v>0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471">
        <v>0</v>
      </c>
      <c r="AA21" s="471">
        <v>0</v>
      </c>
      <c r="AB21" s="471">
        <v>0</v>
      </c>
      <c r="AC21" s="471">
        <v>0</v>
      </c>
      <c r="AD21" s="628" t="s">
        <v>59</v>
      </c>
    </row>
    <row r="22" spans="1:30" s="236" customFormat="1" ht="19.5" customHeight="1">
      <c r="A22" s="701" t="s">
        <v>486</v>
      </c>
      <c r="B22" s="471">
        <v>0</v>
      </c>
      <c r="C22" s="471">
        <v>0</v>
      </c>
      <c r="D22" s="471">
        <v>0</v>
      </c>
      <c r="E22" s="471">
        <v>0</v>
      </c>
      <c r="F22" s="471">
        <v>0</v>
      </c>
      <c r="G22" s="471">
        <v>0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471">
        <v>0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471">
        <v>0</v>
      </c>
      <c r="AA22" s="471">
        <v>0</v>
      </c>
      <c r="AB22" s="471">
        <v>0</v>
      </c>
      <c r="AC22" s="471">
        <v>0</v>
      </c>
      <c r="AD22" s="628" t="s">
        <v>60</v>
      </c>
    </row>
    <row r="23" spans="1:30" s="236" customFormat="1" ht="19.5" customHeight="1">
      <c r="A23" s="701" t="s">
        <v>488</v>
      </c>
      <c r="B23" s="471">
        <v>0</v>
      </c>
      <c r="C23" s="471">
        <v>0</v>
      </c>
      <c r="D23" s="471">
        <v>0</v>
      </c>
      <c r="E23" s="471">
        <v>0</v>
      </c>
      <c r="F23" s="471">
        <v>0</v>
      </c>
      <c r="G23" s="471">
        <v>0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471">
        <v>0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471">
        <v>0</v>
      </c>
      <c r="AA23" s="471">
        <v>0</v>
      </c>
      <c r="AB23" s="471">
        <v>0</v>
      </c>
      <c r="AC23" s="471">
        <v>0</v>
      </c>
      <c r="AD23" s="628" t="s">
        <v>61</v>
      </c>
    </row>
    <row r="24" spans="1:30" s="236" customFormat="1" ht="19.5" customHeight="1">
      <c r="A24" s="701" t="s">
        <v>1659</v>
      </c>
      <c r="B24" s="471">
        <v>0</v>
      </c>
      <c r="C24" s="471">
        <v>0</v>
      </c>
      <c r="D24" s="471">
        <v>0</v>
      </c>
      <c r="E24" s="471">
        <v>0</v>
      </c>
      <c r="F24" s="471">
        <v>0</v>
      </c>
      <c r="G24" s="471">
        <v>0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471">
        <v>0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471">
        <v>0</v>
      </c>
      <c r="AA24" s="471">
        <v>0</v>
      </c>
      <c r="AB24" s="471">
        <v>0</v>
      </c>
      <c r="AC24" s="471">
        <v>0</v>
      </c>
      <c r="AD24" s="628" t="s">
        <v>62</v>
      </c>
    </row>
    <row r="25" spans="1:30" s="236" customFormat="1" ht="19.5" customHeight="1">
      <c r="A25" s="701" t="s">
        <v>1660</v>
      </c>
      <c r="B25" s="471">
        <v>0</v>
      </c>
      <c r="C25" s="471">
        <v>0</v>
      </c>
      <c r="D25" s="471">
        <v>0</v>
      </c>
      <c r="E25" s="471">
        <v>0</v>
      </c>
      <c r="F25" s="471">
        <v>0</v>
      </c>
      <c r="G25" s="471">
        <v>0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471">
        <v>0</v>
      </c>
      <c r="T25" s="471">
        <v>0</v>
      </c>
      <c r="U25" s="471">
        <v>0</v>
      </c>
      <c r="V25" s="471">
        <v>0</v>
      </c>
      <c r="W25" s="471">
        <v>0</v>
      </c>
      <c r="X25" s="471">
        <v>0</v>
      </c>
      <c r="Y25" s="471">
        <v>0</v>
      </c>
      <c r="Z25" s="471">
        <v>0</v>
      </c>
      <c r="AA25" s="471">
        <v>0</v>
      </c>
      <c r="AB25" s="471">
        <v>0</v>
      </c>
      <c r="AC25" s="471">
        <v>0</v>
      </c>
      <c r="AD25" s="628" t="s">
        <v>63</v>
      </c>
    </row>
    <row r="26" spans="1:30" s="236" customFormat="1" ht="19.5" customHeight="1">
      <c r="A26" s="701" t="s">
        <v>1661</v>
      </c>
      <c r="B26" s="471">
        <v>0</v>
      </c>
      <c r="C26" s="471">
        <v>0</v>
      </c>
      <c r="D26" s="471">
        <v>0</v>
      </c>
      <c r="E26" s="471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0</v>
      </c>
      <c r="S26" s="471">
        <v>0</v>
      </c>
      <c r="T26" s="471">
        <v>0</v>
      </c>
      <c r="U26" s="471">
        <v>0</v>
      </c>
      <c r="V26" s="471">
        <v>0</v>
      </c>
      <c r="W26" s="471">
        <v>0</v>
      </c>
      <c r="X26" s="471">
        <v>0</v>
      </c>
      <c r="Y26" s="471">
        <v>0</v>
      </c>
      <c r="Z26" s="471">
        <v>0</v>
      </c>
      <c r="AA26" s="471">
        <v>0</v>
      </c>
      <c r="AB26" s="471">
        <v>0</v>
      </c>
      <c r="AC26" s="471">
        <v>0</v>
      </c>
      <c r="AD26" s="628" t="s">
        <v>64</v>
      </c>
    </row>
    <row r="27" spans="1:30" s="236" customFormat="1" ht="19.5" customHeight="1">
      <c r="A27" s="701" t="s">
        <v>1662</v>
      </c>
      <c r="B27" s="471">
        <v>0</v>
      </c>
      <c r="C27" s="471">
        <v>0</v>
      </c>
      <c r="D27" s="471">
        <v>0</v>
      </c>
      <c r="E27" s="471">
        <v>0</v>
      </c>
      <c r="F27" s="471">
        <v>0</v>
      </c>
      <c r="G27" s="471">
        <v>0</v>
      </c>
      <c r="H27" s="471">
        <v>0</v>
      </c>
      <c r="I27" s="471">
        <v>0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471">
        <v>0</v>
      </c>
      <c r="S27" s="471">
        <v>0</v>
      </c>
      <c r="T27" s="471">
        <v>0</v>
      </c>
      <c r="U27" s="471">
        <v>0</v>
      </c>
      <c r="V27" s="471">
        <v>0</v>
      </c>
      <c r="W27" s="471">
        <v>0</v>
      </c>
      <c r="X27" s="471">
        <v>0</v>
      </c>
      <c r="Y27" s="471">
        <v>0</v>
      </c>
      <c r="Z27" s="471">
        <v>0</v>
      </c>
      <c r="AA27" s="471">
        <v>0</v>
      </c>
      <c r="AB27" s="471">
        <v>0</v>
      </c>
      <c r="AC27" s="471">
        <v>0</v>
      </c>
      <c r="AD27" s="628" t="s">
        <v>45</v>
      </c>
    </row>
    <row r="28" spans="1:30" s="236" customFormat="1" ht="19.5" customHeight="1">
      <c r="A28" s="701" t="s">
        <v>1663</v>
      </c>
      <c r="B28" s="471">
        <v>0</v>
      </c>
      <c r="C28" s="471">
        <v>0</v>
      </c>
      <c r="D28" s="471">
        <v>0</v>
      </c>
      <c r="E28" s="471">
        <v>0</v>
      </c>
      <c r="F28" s="471">
        <v>0</v>
      </c>
      <c r="G28" s="471">
        <v>0</v>
      </c>
      <c r="H28" s="471">
        <v>0</v>
      </c>
      <c r="I28" s="471">
        <v>0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0</v>
      </c>
      <c r="S28" s="471">
        <v>0</v>
      </c>
      <c r="T28" s="471">
        <v>0</v>
      </c>
      <c r="U28" s="471">
        <v>0</v>
      </c>
      <c r="V28" s="471">
        <v>0</v>
      </c>
      <c r="W28" s="471">
        <v>0</v>
      </c>
      <c r="X28" s="471">
        <v>0</v>
      </c>
      <c r="Y28" s="471">
        <v>0</v>
      </c>
      <c r="Z28" s="471">
        <v>0</v>
      </c>
      <c r="AA28" s="471">
        <v>0</v>
      </c>
      <c r="AB28" s="471">
        <v>0</v>
      </c>
      <c r="AC28" s="471">
        <v>0</v>
      </c>
      <c r="AD28" s="628" t="s">
        <v>65</v>
      </c>
    </row>
    <row r="29" spans="1:30" s="236" customFormat="1" ht="19.5" customHeight="1">
      <c r="A29" s="701" t="s">
        <v>495</v>
      </c>
      <c r="B29" s="471">
        <v>0</v>
      </c>
      <c r="C29" s="471">
        <v>0</v>
      </c>
      <c r="D29" s="471">
        <v>0</v>
      </c>
      <c r="E29" s="471">
        <v>0</v>
      </c>
      <c r="F29" s="471">
        <v>0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471">
        <v>0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471">
        <v>0</v>
      </c>
      <c r="AA29" s="471">
        <v>0</v>
      </c>
      <c r="AB29" s="471">
        <v>0</v>
      </c>
      <c r="AC29" s="471">
        <v>0</v>
      </c>
      <c r="AD29" s="628" t="s">
        <v>74</v>
      </c>
    </row>
    <row r="30" spans="1:30" s="236" customFormat="1" ht="19.5" customHeight="1">
      <c r="A30" s="701" t="s">
        <v>587</v>
      </c>
      <c r="B30" s="471">
        <v>0</v>
      </c>
      <c r="C30" s="471">
        <v>0</v>
      </c>
      <c r="D30" s="471">
        <v>0</v>
      </c>
      <c r="E30" s="471">
        <v>0</v>
      </c>
      <c r="F30" s="471">
        <v>0</v>
      </c>
      <c r="G30" s="471">
        <v>0</v>
      </c>
      <c r="H30" s="471">
        <v>0</v>
      </c>
      <c r="I30" s="471">
        <v>0</v>
      </c>
      <c r="J30" s="471">
        <v>0</v>
      </c>
      <c r="K30" s="471">
        <v>0</v>
      </c>
      <c r="L30" s="471">
        <v>0</v>
      </c>
      <c r="M30" s="471">
        <v>0</v>
      </c>
      <c r="N30" s="471">
        <v>0</v>
      </c>
      <c r="O30" s="471">
        <v>0</v>
      </c>
      <c r="P30" s="471">
        <v>0</v>
      </c>
      <c r="Q30" s="471">
        <v>0</v>
      </c>
      <c r="R30" s="471">
        <v>0</v>
      </c>
      <c r="S30" s="471">
        <v>0</v>
      </c>
      <c r="T30" s="471">
        <v>0</v>
      </c>
      <c r="U30" s="471">
        <v>0</v>
      </c>
      <c r="V30" s="471">
        <v>0</v>
      </c>
      <c r="W30" s="471">
        <v>0</v>
      </c>
      <c r="X30" s="471">
        <v>0</v>
      </c>
      <c r="Y30" s="471">
        <v>0</v>
      </c>
      <c r="Z30" s="471">
        <v>0</v>
      </c>
      <c r="AA30" s="471">
        <v>0</v>
      </c>
      <c r="AB30" s="471">
        <v>0</v>
      </c>
      <c r="AC30" s="471">
        <v>0</v>
      </c>
      <c r="AD30" s="628" t="s">
        <v>75</v>
      </c>
    </row>
    <row r="31" spans="1:30" s="236" customFormat="1" ht="19.5" customHeight="1">
      <c r="A31" s="701" t="s">
        <v>496</v>
      </c>
      <c r="B31" s="471">
        <v>0</v>
      </c>
      <c r="C31" s="471">
        <v>0</v>
      </c>
      <c r="D31" s="471">
        <v>0</v>
      </c>
      <c r="E31" s="471">
        <v>0</v>
      </c>
      <c r="F31" s="471">
        <v>0</v>
      </c>
      <c r="G31" s="471">
        <v>0</v>
      </c>
      <c r="H31" s="471">
        <v>0</v>
      </c>
      <c r="I31" s="471">
        <v>0</v>
      </c>
      <c r="J31" s="471">
        <v>0</v>
      </c>
      <c r="K31" s="471">
        <v>0</v>
      </c>
      <c r="L31" s="471">
        <v>0</v>
      </c>
      <c r="M31" s="471">
        <v>0</v>
      </c>
      <c r="N31" s="471">
        <v>0</v>
      </c>
      <c r="O31" s="471">
        <v>0</v>
      </c>
      <c r="P31" s="471">
        <v>0</v>
      </c>
      <c r="Q31" s="471">
        <v>0</v>
      </c>
      <c r="R31" s="471">
        <v>0</v>
      </c>
      <c r="S31" s="471">
        <v>0</v>
      </c>
      <c r="T31" s="471">
        <v>0</v>
      </c>
      <c r="U31" s="471">
        <v>0</v>
      </c>
      <c r="V31" s="471">
        <v>0</v>
      </c>
      <c r="W31" s="471">
        <v>0</v>
      </c>
      <c r="X31" s="471">
        <v>0</v>
      </c>
      <c r="Y31" s="471">
        <v>0</v>
      </c>
      <c r="Z31" s="471">
        <v>0</v>
      </c>
      <c r="AA31" s="471">
        <v>0</v>
      </c>
      <c r="AB31" s="471">
        <v>0</v>
      </c>
      <c r="AC31" s="471">
        <v>0</v>
      </c>
      <c r="AD31" s="628" t="s">
        <v>76</v>
      </c>
    </row>
    <row r="32" spans="1:30" s="236" customFormat="1" ht="19.5" customHeight="1">
      <c r="A32" s="701" t="s">
        <v>1655</v>
      </c>
      <c r="B32" s="471">
        <v>0</v>
      </c>
      <c r="C32" s="471">
        <v>0</v>
      </c>
      <c r="D32" s="471">
        <v>0</v>
      </c>
      <c r="E32" s="471">
        <v>0</v>
      </c>
      <c r="F32" s="471">
        <v>0</v>
      </c>
      <c r="G32" s="471">
        <v>0</v>
      </c>
      <c r="H32" s="471">
        <v>0</v>
      </c>
      <c r="I32" s="471">
        <v>0</v>
      </c>
      <c r="J32" s="471">
        <v>0</v>
      </c>
      <c r="K32" s="471">
        <v>0</v>
      </c>
      <c r="L32" s="471">
        <v>0</v>
      </c>
      <c r="M32" s="471">
        <v>0</v>
      </c>
      <c r="N32" s="471">
        <v>0</v>
      </c>
      <c r="O32" s="471">
        <v>0</v>
      </c>
      <c r="P32" s="471">
        <v>0</v>
      </c>
      <c r="Q32" s="471">
        <v>0</v>
      </c>
      <c r="R32" s="471">
        <v>0</v>
      </c>
      <c r="S32" s="471">
        <v>0</v>
      </c>
      <c r="T32" s="471">
        <v>0</v>
      </c>
      <c r="U32" s="471">
        <v>0</v>
      </c>
      <c r="V32" s="471">
        <v>0</v>
      </c>
      <c r="W32" s="471">
        <v>0</v>
      </c>
      <c r="X32" s="471">
        <v>0</v>
      </c>
      <c r="Y32" s="471">
        <v>0</v>
      </c>
      <c r="Z32" s="471">
        <v>0</v>
      </c>
      <c r="AA32" s="471">
        <v>0</v>
      </c>
      <c r="AB32" s="471">
        <v>0</v>
      </c>
      <c r="AC32" s="471">
        <v>0</v>
      </c>
      <c r="AD32" s="628" t="s">
        <v>77</v>
      </c>
    </row>
    <row r="33" spans="1:30" ht="3" customHeight="1" thickBot="1">
      <c r="A33" s="238"/>
      <c r="B33" s="349"/>
      <c r="C33" s="349"/>
      <c r="D33" s="349"/>
      <c r="E33" s="349"/>
      <c r="F33" s="349"/>
      <c r="G33" s="349"/>
      <c r="H33" s="350"/>
      <c r="I33" s="350"/>
      <c r="J33" s="350"/>
      <c r="K33" s="351"/>
      <c r="L33" s="351"/>
      <c r="M33" s="351"/>
      <c r="N33" s="349"/>
      <c r="O33" s="349"/>
      <c r="P33" s="352"/>
      <c r="Q33" s="352"/>
      <c r="R33" s="352"/>
      <c r="S33" s="351"/>
      <c r="T33" s="351"/>
      <c r="U33" s="351"/>
      <c r="V33" s="353"/>
      <c r="W33" s="354"/>
      <c r="X33" s="352"/>
      <c r="Y33" s="352"/>
      <c r="Z33" s="352"/>
      <c r="AA33" s="351"/>
      <c r="AB33" s="351"/>
      <c r="AC33" s="351"/>
      <c r="AD33" s="355"/>
    </row>
    <row r="34" spans="1:30" ht="3" customHeight="1">
      <c r="A34" s="237"/>
      <c r="B34" s="348"/>
      <c r="C34" s="348"/>
      <c r="D34" s="348"/>
      <c r="E34" s="348"/>
      <c r="F34" s="348"/>
      <c r="G34" s="348"/>
      <c r="H34" s="356"/>
      <c r="I34" s="356"/>
      <c r="J34" s="356"/>
      <c r="K34" s="357"/>
      <c r="L34" s="357"/>
      <c r="M34" s="357"/>
      <c r="N34" s="348"/>
      <c r="O34" s="348"/>
      <c r="P34" s="358"/>
      <c r="Q34" s="358"/>
      <c r="R34" s="358"/>
      <c r="S34" s="357"/>
      <c r="T34" s="357"/>
      <c r="U34" s="357"/>
      <c r="V34" s="218"/>
      <c r="W34" s="235"/>
      <c r="X34" s="358"/>
      <c r="Y34" s="358"/>
      <c r="Z34" s="358"/>
      <c r="AA34" s="357"/>
      <c r="AB34" s="357"/>
      <c r="AC34" s="357"/>
      <c r="AD34" s="232"/>
    </row>
    <row r="35" spans="1:22" ht="12" customHeight="1">
      <c r="A35" s="230" t="s">
        <v>198</v>
      </c>
      <c r="B35" s="244"/>
      <c r="C35" s="244"/>
      <c r="D35" s="244"/>
      <c r="E35" s="244"/>
      <c r="F35" s="244"/>
      <c r="G35" s="244"/>
      <c r="O35" s="32" t="s">
        <v>139</v>
      </c>
      <c r="P35" s="359"/>
      <c r="Q35" s="359"/>
      <c r="R35" s="359"/>
      <c r="S35" s="357"/>
      <c r="T35" s="357"/>
      <c r="U35" s="357"/>
      <c r="V35" s="360"/>
    </row>
    <row r="36" spans="2:21" ht="12.75" customHeight="1">
      <c r="B36" s="244"/>
      <c r="C36" s="244"/>
      <c r="D36" s="244"/>
      <c r="E36" s="244"/>
      <c r="F36" s="244"/>
      <c r="G36" s="244"/>
      <c r="K36" s="244"/>
      <c r="L36" s="244"/>
      <c r="M36" s="244"/>
      <c r="N36" s="244"/>
      <c r="O36" s="244"/>
      <c r="P36" s="244"/>
      <c r="Q36" s="244"/>
      <c r="R36" s="244"/>
      <c r="S36" s="348"/>
      <c r="T36" s="348"/>
      <c r="U36" s="348"/>
    </row>
    <row r="37" spans="2:21" ht="9.75" customHeight="1">
      <c r="B37" s="244"/>
      <c r="C37" s="244"/>
      <c r="D37" s="244"/>
      <c r="E37" s="244"/>
      <c r="F37" s="244"/>
      <c r="G37" s="244"/>
      <c r="K37" s="244"/>
      <c r="L37" s="244"/>
      <c r="M37" s="244"/>
      <c r="N37" s="244"/>
      <c r="O37" s="244"/>
      <c r="P37" s="244"/>
      <c r="Q37" s="244"/>
      <c r="R37" s="244"/>
      <c r="S37" s="348"/>
      <c r="T37" s="348"/>
      <c r="U37" s="348"/>
    </row>
    <row r="38" spans="2:21" ht="15.75">
      <c r="B38" s="244"/>
      <c r="C38" s="244"/>
      <c r="D38" s="244"/>
      <c r="E38" s="244"/>
      <c r="F38" s="244"/>
      <c r="G38" s="244"/>
      <c r="K38" s="244"/>
      <c r="L38" s="244"/>
      <c r="M38" s="244"/>
      <c r="N38" s="244"/>
      <c r="O38" s="244"/>
      <c r="P38" s="244"/>
      <c r="Q38" s="244"/>
      <c r="R38" s="244"/>
      <c r="S38" s="348"/>
      <c r="T38" s="348"/>
      <c r="U38" s="348"/>
    </row>
    <row r="39" spans="2:21" ht="15.75">
      <c r="B39" s="244"/>
      <c r="C39" s="244"/>
      <c r="D39" s="244"/>
      <c r="E39" s="244"/>
      <c r="F39" s="244"/>
      <c r="G39" s="244"/>
      <c r="K39" s="244"/>
      <c r="L39" s="244"/>
      <c r="M39" s="244"/>
      <c r="N39" s="244"/>
      <c r="O39" s="244"/>
      <c r="P39" s="244"/>
      <c r="Q39" s="244"/>
      <c r="R39" s="244"/>
      <c r="S39" s="348"/>
      <c r="T39" s="348"/>
      <c r="U39" s="348"/>
    </row>
    <row r="40" spans="2:21" ht="15.75">
      <c r="B40" s="244"/>
      <c r="C40" s="244"/>
      <c r="D40" s="244"/>
      <c r="E40" s="244"/>
      <c r="F40" s="244"/>
      <c r="G40" s="244"/>
      <c r="K40" s="244"/>
      <c r="L40" s="244"/>
      <c r="M40" s="244"/>
      <c r="N40" s="244"/>
      <c r="O40" s="244"/>
      <c r="P40" s="244"/>
      <c r="Q40" s="244"/>
      <c r="R40" s="244"/>
      <c r="S40" s="348"/>
      <c r="T40" s="348"/>
      <c r="U40" s="348"/>
    </row>
    <row r="41" spans="2:21" ht="15.75">
      <c r="B41" s="244"/>
      <c r="C41" s="244"/>
      <c r="D41" s="244"/>
      <c r="E41" s="244"/>
      <c r="F41" s="244"/>
      <c r="G41" s="244"/>
      <c r="K41" s="244"/>
      <c r="L41" s="244"/>
      <c r="M41" s="244"/>
      <c r="N41" s="244"/>
      <c r="P41" s="244"/>
      <c r="Q41" s="244"/>
      <c r="R41" s="244"/>
      <c r="S41" s="348"/>
      <c r="T41" s="348"/>
      <c r="U41" s="348"/>
    </row>
    <row r="42" spans="2:21" ht="15.75">
      <c r="B42" s="244"/>
      <c r="C42" s="244"/>
      <c r="D42" s="244"/>
      <c r="E42" s="244"/>
      <c r="F42" s="244"/>
      <c r="G42" s="244"/>
      <c r="K42" s="244"/>
      <c r="L42" s="244"/>
      <c r="M42" s="244"/>
      <c r="N42" s="244"/>
      <c r="P42" s="244"/>
      <c r="Q42" s="244"/>
      <c r="R42" s="244"/>
      <c r="S42" s="348"/>
      <c r="T42" s="348"/>
      <c r="U42" s="348"/>
    </row>
    <row r="43" spans="2:21" ht="15.75">
      <c r="B43" s="244"/>
      <c r="C43" s="244"/>
      <c r="D43" s="244"/>
      <c r="E43" s="244"/>
      <c r="F43" s="244"/>
      <c r="G43" s="244"/>
      <c r="K43" s="244"/>
      <c r="L43" s="244"/>
      <c r="M43" s="244"/>
      <c r="N43" s="244"/>
      <c r="P43" s="244"/>
      <c r="Q43" s="244"/>
      <c r="R43" s="244"/>
      <c r="S43" s="348"/>
      <c r="T43" s="348"/>
      <c r="U43" s="348"/>
    </row>
    <row r="44" spans="2:21" ht="15.75">
      <c r="B44" s="244"/>
      <c r="C44" s="244"/>
      <c r="D44" s="244"/>
      <c r="E44" s="244"/>
      <c r="F44" s="244"/>
      <c r="G44" s="244"/>
      <c r="K44" s="244"/>
      <c r="L44" s="244"/>
      <c r="M44" s="244"/>
      <c r="N44" s="244"/>
      <c r="P44" s="244"/>
      <c r="Q44" s="244"/>
      <c r="R44" s="244"/>
      <c r="S44" s="348"/>
      <c r="T44" s="348"/>
      <c r="U44" s="348"/>
    </row>
    <row r="45" spans="2:21" ht="15.75">
      <c r="B45" s="244"/>
      <c r="C45" s="244"/>
      <c r="D45" s="244"/>
      <c r="E45" s="244"/>
      <c r="F45" s="244"/>
      <c r="G45" s="244"/>
      <c r="K45" s="244"/>
      <c r="L45" s="244"/>
      <c r="M45" s="244"/>
      <c r="N45" s="244"/>
      <c r="P45" s="244"/>
      <c r="Q45" s="244"/>
      <c r="R45" s="244"/>
      <c r="S45" s="348"/>
      <c r="T45" s="348"/>
      <c r="U45" s="348"/>
    </row>
    <row r="46" spans="2:21" ht="15.75">
      <c r="B46" s="244"/>
      <c r="C46" s="244"/>
      <c r="D46" s="244"/>
      <c r="E46" s="244"/>
      <c r="F46" s="244"/>
      <c r="G46" s="244"/>
      <c r="K46" s="244"/>
      <c r="L46" s="244"/>
      <c r="M46" s="244"/>
      <c r="N46" s="244"/>
      <c r="P46" s="244"/>
      <c r="Q46" s="244"/>
      <c r="R46" s="244"/>
      <c r="S46" s="348"/>
      <c r="T46" s="348"/>
      <c r="U46" s="348"/>
    </row>
    <row r="47" spans="2:21" ht="15.75">
      <c r="B47" s="244"/>
      <c r="C47" s="244"/>
      <c r="D47" s="244"/>
      <c r="E47" s="244"/>
      <c r="F47" s="244"/>
      <c r="G47" s="244"/>
      <c r="K47" s="244"/>
      <c r="L47" s="244"/>
      <c r="M47" s="244"/>
      <c r="N47" s="244"/>
      <c r="P47" s="244"/>
      <c r="Q47" s="244"/>
      <c r="R47" s="244"/>
      <c r="S47" s="348"/>
      <c r="T47" s="348"/>
      <c r="U47" s="348"/>
    </row>
    <row r="48" spans="2:14" ht="15.75">
      <c r="B48" s="244"/>
      <c r="C48" s="244"/>
      <c r="D48" s="244"/>
      <c r="E48" s="244"/>
      <c r="F48" s="244"/>
      <c r="G48" s="244"/>
      <c r="K48" s="244"/>
      <c r="L48" s="244"/>
      <c r="M48" s="244"/>
      <c r="N48" s="244"/>
    </row>
    <row r="49" spans="2:14" ht="15.75">
      <c r="B49" s="244"/>
      <c r="C49" s="244"/>
      <c r="D49" s="244"/>
      <c r="E49" s="244"/>
      <c r="F49" s="244"/>
      <c r="G49" s="244"/>
      <c r="K49" s="244"/>
      <c r="L49" s="244"/>
      <c r="M49" s="244"/>
      <c r="N49" s="244"/>
    </row>
    <row r="50" spans="2:14" ht="15.75">
      <c r="B50" s="244"/>
      <c r="C50" s="244"/>
      <c r="D50" s="244"/>
      <c r="E50" s="244"/>
      <c r="F50" s="244"/>
      <c r="G50" s="244"/>
      <c r="K50" s="244"/>
      <c r="L50" s="244"/>
      <c r="M50" s="244"/>
      <c r="N50" s="244"/>
    </row>
    <row r="51" spans="2:14" ht="15.75">
      <c r="B51" s="244"/>
      <c r="C51" s="244"/>
      <c r="D51" s="244"/>
      <c r="E51" s="244"/>
      <c r="F51" s="244"/>
      <c r="G51" s="244"/>
      <c r="K51" s="244"/>
      <c r="L51" s="244"/>
      <c r="M51" s="244"/>
      <c r="N51" s="244"/>
    </row>
    <row r="52" spans="2:14" ht="15.75">
      <c r="B52" s="244"/>
      <c r="C52" s="244"/>
      <c r="D52" s="244"/>
      <c r="E52" s="244"/>
      <c r="F52" s="244"/>
      <c r="G52" s="244"/>
      <c r="K52" s="244"/>
      <c r="L52" s="244"/>
      <c r="M52" s="244"/>
      <c r="N52" s="244"/>
    </row>
    <row r="53" spans="2:14" ht="15.75">
      <c r="B53" s="244"/>
      <c r="C53" s="244"/>
      <c r="D53" s="244"/>
      <c r="E53" s="244"/>
      <c r="F53" s="244"/>
      <c r="G53" s="244"/>
      <c r="K53" s="244"/>
      <c r="L53" s="244"/>
      <c r="M53" s="244"/>
      <c r="N53" s="244"/>
    </row>
    <row r="54" spans="2:14" ht="15.75">
      <c r="B54" s="244"/>
      <c r="C54" s="244"/>
      <c r="D54" s="244"/>
      <c r="E54" s="244"/>
      <c r="F54" s="244"/>
      <c r="G54" s="244"/>
      <c r="K54" s="244"/>
      <c r="L54" s="244"/>
      <c r="M54" s="244"/>
      <c r="N54" s="244"/>
    </row>
    <row r="55" spans="2:14" ht="15.75">
      <c r="B55" s="244"/>
      <c r="C55" s="244"/>
      <c r="D55" s="244"/>
      <c r="E55" s="244"/>
      <c r="F55" s="244"/>
      <c r="G55" s="244"/>
      <c r="K55" s="244"/>
      <c r="L55" s="244"/>
      <c r="M55" s="244"/>
      <c r="N55" s="244"/>
    </row>
    <row r="56" spans="2:14" ht="15.75">
      <c r="B56" s="244"/>
      <c r="C56" s="244"/>
      <c r="D56" s="244"/>
      <c r="E56" s="244"/>
      <c r="F56" s="244"/>
      <c r="G56" s="244"/>
      <c r="K56" s="244"/>
      <c r="L56" s="244"/>
      <c r="M56" s="244"/>
      <c r="N56" s="244"/>
    </row>
    <row r="57" spans="2:14" ht="15.75">
      <c r="B57" s="244"/>
      <c r="C57" s="244"/>
      <c r="D57" s="244"/>
      <c r="E57" s="244"/>
      <c r="F57" s="244"/>
      <c r="G57" s="244"/>
      <c r="K57" s="244"/>
      <c r="L57" s="244"/>
      <c r="M57" s="244"/>
      <c r="N57" s="244"/>
    </row>
    <row r="58" spans="2:14" ht="15.75">
      <c r="B58" s="244"/>
      <c r="C58" s="244"/>
      <c r="D58" s="244"/>
      <c r="E58" s="244"/>
      <c r="F58" s="244"/>
      <c r="G58" s="244"/>
      <c r="K58" s="244"/>
      <c r="L58" s="244"/>
      <c r="M58" s="244"/>
      <c r="N58" s="244"/>
    </row>
    <row r="59" spans="2:14" ht="15.75">
      <c r="B59" s="244"/>
      <c r="C59" s="244"/>
      <c r="D59" s="244"/>
      <c r="E59" s="244"/>
      <c r="F59" s="244"/>
      <c r="G59" s="244"/>
      <c r="K59" s="244"/>
      <c r="L59" s="244"/>
      <c r="M59" s="244"/>
      <c r="N59" s="244"/>
    </row>
    <row r="60" spans="2:14" ht="15.75">
      <c r="B60" s="244"/>
      <c r="C60" s="244"/>
      <c r="D60" s="244"/>
      <c r="E60" s="244"/>
      <c r="F60" s="244"/>
      <c r="G60" s="244"/>
      <c r="K60" s="244"/>
      <c r="L60" s="244"/>
      <c r="M60" s="244"/>
      <c r="N60" s="244"/>
    </row>
    <row r="61" spans="2:14" ht="15.75">
      <c r="B61" s="244"/>
      <c r="C61" s="244"/>
      <c r="D61" s="244"/>
      <c r="E61" s="244"/>
      <c r="F61" s="244"/>
      <c r="G61" s="244"/>
      <c r="K61" s="244"/>
      <c r="L61" s="244"/>
      <c r="M61" s="244"/>
      <c r="N61" s="244"/>
    </row>
    <row r="62" spans="2:14" ht="15.75">
      <c r="B62" s="244"/>
      <c r="C62" s="244"/>
      <c r="D62" s="244"/>
      <c r="E62" s="244"/>
      <c r="F62" s="244"/>
      <c r="G62" s="244"/>
      <c r="K62" s="244"/>
      <c r="L62" s="244"/>
      <c r="M62" s="244"/>
      <c r="N62" s="244"/>
    </row>
    <row r="63" spans="2:14" ht="15.75">
      <c r="B63" s="244"/>
      <c r="C63" s="244"/>
      <c r="D63" s="244"/>
      <c r="E63" s="244"/>
      <c r="F63" s="244"/>
      <c r="G63" s="244"/>
      <c r="K63" s="244"/>
      <c r="L63" s="244"/>
      <c r="M63" s="244"/>
      <c r="N63" s="244"/>
    </row>
    <row r="64" spans="2:14" ht="15.75">
      <c r="B64" s="244"/>
      <c r="C64" s="244"/>
      <c r="D64" s="244"/>
      <c r="E64" s="244"/>
      <c r="F64" s="244"/>
      <c r="G64" s="244"/>
      <c r="K64" s="244"/>
      <c r="L64" s="244"/>
      <c r="M64" s="244"/>
      <c r="N64" s="244"/>
    </row>
    <row r="65" spans="2:14" ht="15.75">
      <c r="B65" s="244"/>
      <c r="C65" s="244"/>
      <c r="D65" s="244"/>
      <c r="E65" s="244"/>
      <c r="F65" s="244"/>
      <c r="G65" s="244"/>
      <c r="K65" s="244"/>
      <c r="L65" s="244"/>
      <c r="M65" s="244"/>
      <c r="N65" s="244"/>
    </row>
    <row r="66" spans="2:14" ht="15.75">
      <c r="B66" s="244"/>
      <c r="C66" s="244"/>
      <c r="D66" s="244"/>
      <c r="E66" s="244"/>
      <c r="F66" s="244"/>
      <c r="G66" s="244"/>
      <c r="K66" s="244"/>
      <c r="L66" s="244"/>
      <c r="M66" s="244"/>
      <c r="N66" s="244"/>
    </row>
    <row r="67" spans="2:14" ht="15.75">
      <c r="B67" s="244"/>
      <c r="C67" s="244"/>
      <c r="D67" s="244"/>
      <c r="E67" s="244"/>
      <c r="F67" s="244"/>
      <c r="G67" s="244"/>
      <c r="K67" s="244"/>
      <c r="L67" s="244"/>
      <c r="M67" s="244"/>
      <c r="N67" s="244"/>
    </row>
    <row r="68" spans="2:14" ht="15.75">
      <c r="B68" s="244"/>
      <c r="C68" s="244"/>
      <c r="D68" s="244"/>
      <c r="E68" s="244"/>
      <c r="F68" s="244"/>
      <c r="G68" s="244"/>
      <c r="K68" s="244"/>
      <c r="L68" s="244"/>
      <c r="M68" s="244"/>
      <c r="N68" s="244"/>
    </row>
    <row r="69" spans="2:14" ht="15.75">
      <c r="B69" s="244"/>
      <c r="C69" s="244"/>
      <c r="D69" s="244"/>
      <c r="E69" s="244"/>
      <c r="F69" s="244"/>
      <c r="G69" s="244"/>
      <c r="K69" s="244"/>
      <c r="L69" s="244"/>
      <c r="M69" s="244"/>
      <c r="N69" s="244"/>
    </row>
    <row r="70" spans="2:14" ht="15.75">
      <c r="B70" s="244"/>
      <c r="C70" s="244"/>
      <c r="D70" s="244"/>
      <c r="E70" s="244"/>
      <c r="F70" s="244"/>
      <c r="G70" s="244"/>
      <c r="K70" s="244"/>
      <c r="L70" s="244"/>
      <c r="M70" s="244"/>
      <c r="N70" s="244"/>
    </row>
    <row r="71" spans="2:14" ht="15.75">
      <c r="B71" s="244"/>
      <c r="C71" s="244"/>
      <c r="D71" s="244"/>
      <c r="E71" s="244"/>
      <c r="F71" s="244"/>
      <c r="G71" s="244"/>
      <c r="K71" s="244"/>
      <c r="L71" s="244"/>
      <c r="M71" s="244"/>
      <c r="N71" s="244"/>
    </row>
    <row r="72" spans="2:14" ht="15.75">
      <c r="B72" s="244"/>
      <c r="C72" s="244"/>
      <c r="D72" s="244"/>
      <c r="E72" s="244"/>
      <c r="F72" s="244"/>
      <c r="G72" s="244"/>
      <c r="K72" s="244"/>
      <c r="L72" s="244"/>
      <c r="M72" s="244"/>
      <c r="N72" s="244"/>
    </row>
    <row r="73" spans="2:14" ht="15.75">
      <c r="B73" s="244"/>
      <c r="C73" s="244"/>
      <c r="D73" s="244"/>
      <c r="E73" s="244"/>
      <c r="F73" s="244"/>
      <c r="G73" s="244"/>
      <c r="K73" s="244"/>
      <c r="L73" s="244"/>
      <c r="M73" s="244"/>
      <c r="N73" s="244"/>
    </row>
    <row r="74" spans="2:14" ht="15.75">
      <c r="B74" s="244"/>
      <c r="C74" s="244"/>
      <c r="D74" s="244"/>
      <c r="E74" s="244"/>
      <c r="F74" s="244"/>
      <c r="G74" s="244"/>
      <c r="K74" s="244"/>
      <c r="L74" s="244"/>
      <c r="M74" s="244"/>
      <c r="N74" s="244"/>
    </row>
    <row r="75" spans="2:14" ht="15.75">
      <c r="B75" s="244"/>
      <c r="C75" s="244"/>
      <c r="D75" s="244"/>
      <c r="E75" s="244"/>
      <c r="F75" s="244"/>
      <c r="G75" s="244"/>
      <c r="K75" s="244"/>
      <c r="L75" s="244"/>
      <c r="M75" s="244"/>
      <c r="N75" s="244"/>
    </row>
    <row r="76" spans="11:14" ht="15.75">
      <c r="K76" s="244"/>
      <c r="L76" s="244"/>
      <c r="M76" s="244"/>
      <c r="N76" s="244"/>
    </row>
    <row r="77" spans="11:14" ht="15.75">
      <c r="K77" s="244"/>
      <c r="L77" s="244"/>
      <c r="M77" s="244"/>
      <c r="N77" s="244"/>
    </row>
    <row r="78" spans="11:14" ht="15.75">
      <c r="K78" s="244"/>
      <c r="L78" s="244"/>
      <c r="M78" s="244"/>
      <c r="N78" s="244"/>
    </row>
  </sheetData>
  <sheetProtection/>
  <mergeCells count="23">
    <mergeCell ref="A3:K3"/>
    <mergeCell ref="N3:AD3"/>
    <mergeCell ref="AA5:AD5"/>
    <mergeCell ref="A6:A11"/>
    <mergeCell ref="B6:E6"/>
    <mergeCell ref="AD6:AD11"/>
    <mergeCell ref="K7:M7"/>
    <mergeCell ref="K8:M8"/>
    <mergeCell ref="S7:U7"/>
    <mergeCell ref="C8:D8"/>
    <mergeCell ref="C7:D7"/>
    <mergeCell ref="G7:J7"/>
    <mergeCell ref="G8:J8"/>
    <mergeCell ref="S8:U8"/>
    <mergeCell ref="AA7:AC7"/>
    <mergeCell ref="AA8:AC8"/>
    <mergeCell ref="F6:M6"/>
    <mergeCell ref="O8:R8"/>
    <mergeCell ref="O7:R7"/>
    <mergeCell ref="N6:U6"/>
    <mergeCell ref="W7:Z7"/>
    <mergeCell ref="W8:Z8"/>
    <mergeCell ref="V6:AC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4" r:id="rId1"/>
  <colBreaks count="1" manualBreakCount="1">
    <brk id="13" max="34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Z74"/>
  <sheetViews>
    <sheetView zoomScaleSheetLayoutView="120" workbookViewId="0" topLeftCell="A1">
      <selection activeCell="A4" sqref="A4"/>
    </sheetView>
  </sheetViews>
  <sheetFormatPr defaultColWidth="7.88671875" defaultRowHeight="13.5"/>
  <cols>
    <col min="1" max="1" width="8.77734375" style="243" customWidth="1"/>
    <col min="2" max="22" width="7.77734375" style="243" customWidth="1"/>
    <col min="23" max="25" width="7.77734375" style="237" customWidth="1"/>
    <col min="26" max="26" width="8.77734375" style="237" customWidth="1"/>
    <col min="27" max="16384" width="7.886718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Z1" s="1178" t="s">
        <v>1</v>
      </c>
    </row>
    <row r="2" spans="1:22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</row>
    <row r="3" spans="1:26" s="6" customFormat="1" ht="25.5" customHeight="1">
      <c r="A3" s="1857" t="s">
        <v>1865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/>
      <c r="O3" s="1857" t="s">
        <v>1641</v>
      </c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303"/>
      <c r="M4" s="303"/>
      <c r="N4" s="303"/>
      <c r="O4" s="233"/>
      <c r="P4" s="233"/>
      <c r="Q4" s="233"/>
      <c r="R4" s="233"/>
      <c r="S4" s="233"/>
      <c r="T4" s="303"/>
      <c r="U4" s="303"/>
      <c r="V4" s="303"/>
      <c r="W4" s="327"/>
      <c r="X4" s="327"/>
      <c r="Y4" s="327"/>
    </row>
    <row r="5" spans="1:26" s="925" customFormat="1" ht="12" customHeight="1" thickBot="1">
      <c r="A5" s="925" t="s">
        <v>995</v>
      </c>
      <c r="Z5" s="929" t="s">
        <v>1642</v>
      </c>
    </row>
    <row r="6" spans="1:26" s="703" customFormat="1" ht="59.25" customHeight="1">
      <c r="A6" s="1840" t="s">
        <v>557</v>
      </c>
      <c r="B6" s="1870" t="s">
        <v>598</v>
      </c>
      <c r="C6" s="1871"/>
      <c r="D6" s="1871"/>
      <c r="E6" s="1871"/>
      <c r="F6" s="1871"/>
      <c r="G6" s="1871"/>
      <c r="H6" s="1871"/>
      <c r="I6" s="1872"/>
      <c r="J6" s="1846" t="s">
        <v>999</v>
      </c>
      <c r="K6" s="1847"/>
      <c r="L6" s="1847"/>
      <c r="M6" s="1847"/>
      <c r="N6" s="1847"/>
      <c r="O6" s="1847"/>
      <c r="P6" s="1847"/>
      <c r="Q6" s="1848"/>
      <c r="R6" s="1846" t="s">
        <v>1000</v>
      </c>
      <c r="S6" s="1847"/>
      <c r="T6" s="1847"/>
      <c r="U6" s="1847"/>
      <c r="V6" s="1847"/>
      <c r="W6" s="1847"/>
      <c r="X6" s="1847"/>
      <c r="Y6" s="1848"/>
      <c r="Z6" s="1863" t="s">
        <v>67</v>
      </c>
    </row>
    <row r="7" spans="1:26" s="703" customFormat="1" ht="15" customHeight="1">
      <c r="A7" s="1556"/>
      <c r="B7" s="1866" t="s">
        <v>576</v>
      </c>
      <c r="C7" s="1843" t="s">
        <v>592</v>
      </c>
      <c r="D7" s="1852"/>
      <c r="E7" s="1852"/>
      <c r="F7" s="1853"/>
      <c r="G7" s="1843" t="s">
        <v>593</v>
      </c>
      <c r="H7" s="1852"/>
      <c r="I7" s="1853"/>
      <c r="J7" s="1866" t="s">
        <v>576</v>
      </c>
      <c r="K7" s="1843" t="s">
        <v>592</v>
      </c>
      <c r="L7" s="1852"/>
      <c r="M7" s="1852"/>
      <c r="N7" s="1853"/>
      <c r="O7" s="1843" t="s">
        <v>593</v>
      </c>
      <c r="P7" s="1852"/>
      <c r="Q7" s="1853"/>
      <c r="R7" s="1866" t="s">
        <v>576</v>
      </c>
      <c r="S7" s="1843" t="s">
        <v>592</v>
      </c>
      <c r="T7" s="1852"/>
      <c r="U7" s="1852"/>
      <c r="V7" s="1853"/>
      <c r="W7" s="1843" t="s">
        <v>593</v>
      </c>
      <c r="X7" s="1852"/>
      <c r="Y7" s="1853"/>
      <c r="Z7" s="1864"/>
    </row>
    <row r="8" spans="1:26" s="236" customFormat="1" ht="19.5" customHeight="1">
      <c r="A8" s="1556"/>
      <c r="B8" s="1867"/>
      <c r="C8" s="1849" t="s">
        <v>996</v>
      </c>
      <c r="D8" s="1850"/>
      <c r="E8" s="1850"/>
      <c r="F8" s="1851"/>
      <c r="G8" s="1854" t="s">
        <v>589</v>
      </c>
      <c r="H8" s="1855"/>
      <c r="I8" s="1856"/>
      <c r="J8" s="1867"/>
      <c r="K8" s="1849" t="s">
        <v>996</v>
      </c>
      <c r="L8" s="1850"/>
      <c r="M8" s="1850"/>
      <c r="N8" s="1851"/>
      <c r="O8" s="1854" t="s">
        <v>589</v>
      </c>
      <c r="P8" s="1855"/>
      <c r="Q8" s="1856"/>
      <c r="R8" s="1867"/>
      <c r="S8" s="1849" t="s">
        <v>996</v>
      </c>
      <c r="T8" s="1850"/>
      <c r="U8" s="1850"/>
      <c r="V8" s="1851"/>
      <c r="W8" s="1854" t="s">
        <v>589</v>
      </c>
      <c r="X8" s="1855"/>
      <c r="Y8" s="1856"/>
      <c r="Z8" s="1864"/>
    </row>
    <row r="9" spans="1:26" s="236" customFormat="1" ht="22.5" customHeight="1">
      <c r="A9" s="1556"/>
      <c r="B9" s="1867"/>
      <c r="C9" s="705" t="s">
        <v>594</v>
      </c>
      <c r="D9" s="706" t="s">
        <v>595</v>
      </c>
      <c r="E9" s="707"/>
      <c r="F9" s="708"/>
      <c r="G9" s="704"/>
      <c r="H9" s="705" t="s">
        <v>521</v>
      </c>
      <c r="I9" s="705" t="s">
        <v>597</v>
      </c>
      <c r="J9" s="1867"/>
      <c r="K9" s="705" t="s">
        <v>594</v>
      </c>
      <c r="L9" s="706" t="s">
        <v>595</v>
      </c>
      <c r="M9" s="707"/>
      <c r="N9" s="708"/>
      <c r="O9" s="704"/>
      <c r="P9" s="705" t="s">
        <v>579</v>
      </c>
      <c r="Q9" s="705" t="s">
        <v>580</v>
      </c>
      <c r="R9" s="1867"/>
      <c r="S9" s="705" t="s">
        <v>594</v>
      </c>
      <c r="T9" s="706" t="s">
        <v>595</v>
      </c>
      <c r="U9" s="707"/>
      <c r="V9" s="708"/>
      <c r="W9" s="704"/>
      <c r="X9" s="705" t="s">
        <v>596</v>
      </c>
      <c r="Y9" s="705" t="s">
        <v>580</v>
      </c>
      <c r="Z9" s="1864"/>
    </row>
    <row r="10" spans="1:26" s="236" customFormat="1" ht="22.5" customHeight="1">
      <c r="A10" s="1556"/>
      <c r="B10" s="1868" t="s">
        <v>70</v>
      </c>
      <c r="C10" s="704"/>
      <c r="D10" s="704"/>
      <c r="E10" s="705" t="s">
        <v>521</v>
      </c>
      <c r="F10" s="705" t="s">
        <v>522</v>
      </c>
      <c r="G10" s="704"/>
      <c r="H10" s="704"/>
      <c r="I10" s="704"/>
      <c r="J10" s="1868" t="s">
        <v>70</v>
      </c>
      <c r="K10" s="704"/>
      <c r="L10" s="704"/>
      <c r="M10" s="705" t="s">
        <v>579</v>
      </c>
      <c r="N10" s="705" t="s">
        <v>522</v>
      </c>
      <c r="O10" s="704"/>
      <c r="P10" s="704"/>
      <c r="Q10" s="704"/>
      <c r="R10" s="1868" t="s">
        <v>70</v>
      </c>
      <c r="S10" s="704"/>
      <c r="T10" s="704"/>
      <c r="U10" s="705" t="s">
        <v>579</v>
      </c>
      <c r="V10" s="705" t="s">
        <v>580</v>
      </c>
      <c r="W10" s="704"/>
      <c r="X10" s="704"/>
      <c r="Y10" s="704"/>
      <c r="Z10" s="1864"/>
    </row>
    <row r="11" spans="1:26" s="236" customFormat="1" ht="19.5" customHeight="1">
      <c r="A11" s="1557"/>
      <c r="B11" s="1869"/>
      <c r="C11" s="709" t="s">
        <v>997</v>
      </c>
      <c r="D11" s="709" t="s">
        <v>998</v>
      </c>
      <c r="E11" s="709" t="s">
        <v>185</v>
      </c>
      <c r="F11" s="709" t="s">
        <v>163</v>
      </c>
      <c r="G11" s="709"/>
      <c r="H11" s="709" t="s">
        <v>185</v>
      </c>
      <c r="I11" s="709" t="s">
        <v>163</v>
      </c>
      <c r="J11" s="1869"/>
      <c r="K11" s="709" t="s">
        <v>997</v>
      </c>
      <c r="L11" s="709" t="s">
        <v>998</v>
      </c>
      <c r="M11" s="709" t="s">
        <v>185</v>
      </c>
      <c r="N11" s="709" t="s">
        <v>163</v>
      </c>
      <c r="O11" s="709"/>
      <c r="P11" s="709" t="s">
        <v>185</v>
      </c>
      <c r="Q11" s="709" t="s">
        <v>163</v>
      </c>
      <c r="R11" s="1869"/>
      <c r="S11" s="709" t="s">
        <v>997</v>
      </c>
      <c r="T11" s="709" t="s">
        <v>998</v>
      </c>
      <c r="U11" s="709" t="s">
        <v>185</v>
      </c>
      <c r="V11" s="709" t="s">
        <v>163</v>
      </c>
      <c r="W11" s="709"/>
      <c r="X11" s="709" t="s">
        <v>185</v>
      </c>
      <c r="Y11" s="709" t="s">
        <v>163</v>
      </c>
      <c r="Z11" s="1865"/>
    </row>
    <row r="12" spans="1:26" s="236" customFormat="1" ht="19.5" customHeight="1">
      <c r="A12" s="1179">
        <v>2016</v>
      </c>
      <c r="B12" s="1180">
        <v>12</v>
      </c>
      <c r="C12" s="1180">
        <v>410</v>
      </c>
      <c r="D12" s="1180">
        <v>364</v>
      </c>
      <c r="E12" s="1180">
        <v>87</v>
      </c>
      <c r="F12" s="1180">
        <v>277</v>
      </c>
      <c r="G12" s="1180">
        <v>261</v>
      </c>
      <c r="H12" s="1180">
        <v>45</v>
      </c>
      <c r="I12" s="1180">
        <v>216</v>
      </c>
      <c r="J12" s="1180">
        <v>7</v>
      </c>
      <c r="K12" s="1180">
        <v>368</v>
      </c>
      <c r="L12" s="1180">
        <v>328</v>
      </c>
      <c r="M12" s="1180">
        <v>80</v>
      </c>
      <c r="N12" s="1180">
        <v>248</v>
      </c>
      <c r="O12" s="1180">
        <v>228</v>
      </c>
      <c r="P12" s="1180">
        <v>34</v>
      </c>
      <c r="Q12" s="1180">
        <v>194</v>
      </c>
      <c r="R12" s="1180">
        <v>5</v>
      </c>
      <c r="S12" s="1180">
        <v>42</v>
      </c>
      <c r="T12" s="1180">
        <v>36</v>
      </c>
      <c r="U12" s="1180">
        <v>7</v>
      </c>
      <c r="V12" s="1180">
        <v>29</v>
      </c>
      <c r="W12" s="1180">
        <v>33</v>
      </c>
      <c r="X12" s="1180">
        <v>11</v>
      </c>
      <c r="Y12" s="1180">
        <v>22</v>
      </c>
      <c r="Z12" s="1181">
        <v>2016</v>
      </c>
    </row>
    <row r="13" spans="1:26" s="236" customFormat="1" ht="19.5" customHeight="1">
      <c r="A13" s="1179">
        <v>2017</v>
      </c>
      <c r="B13" s="1180">
        <v>12</v>
      </c>
      <c r="C13" s="1180">
        <v>442</v>
      </c>
      <c r="D13" s="1180">
        <v>363</v>
      </c>
      <c r="E13" s="1180">
        <v>67</v>
      </c>
      <c r="F13" s="1180">
        <v>296</v>
      </c>
      <c r="G13" s="1180">
        <v>272</v>
      </c>
      <c r="H13" s="1180">
        <v>47</v>
      </c>
      <c r="I13" s="1180">
        <v>225</v>
      </c>
      <c r="J13" s="1180">
        <v>7</v>
      </c>
      <c r="K13" s="1180">
        <v>400</v>
      </c>
      <c r="L13" s="1180">
        <v>329</v>
      </c>
      <c r="M13" s="1180">
        <v>58</v>
      </c>
      <c r="N13" s="1180">
        <v>271</v>
      </c>
      <c r="O13" s="1180">
        <v>235</v>
      </c>
      <c r="P13" s="1180">
        <v>35</v>
      </c>
      <c r="Q13" s="1180">
        <v>200</v>
      </c>
      <c r="R13" s="1180">
        <v>5</v>
      </c>
      <c r="S13" s="1180">
        <v>42</v>
      </c>
      <c r="T13" s="1180">
        <v>34</v>
      </c>
      <c r="U13" s="1180">
        <v>9</v>
      </c>
      <c r="V13" s="1180">
        <v>25</v>
      </c>
      <c r="W13" s="1180">
        <v>37</v>
      </c>
      <c r="X13" s="1180">
        <v>12</v>
      </c>
      <c r="Y13" s="1180">
        <v>25</v>
      </c>
      <c r="Z13" s="1181">
        <v>2017</v>
      </c>
    </row>
    <row r="14" spans="1:26" s="236" customFormat="1" ht="19.5" customHeight="1">
      <c r="A14" s="1179">
        <v>2018</v>
      </c>
      <c r="B14" s="1180">
        <v>12</v>
      </c>
      <c r="C14" s="1180">
        <v>450</v>
      </c>
      <c r="D14" s="1180">
        <v>397</v>
      </c>
      <c r="E14" s="1180">
        <v>88</v>
      </c>
      <c r="F14" s="1180">
        <v>309</v>
      </c>
      <c r="G14" s="1180">
        <v>264</v>
      </c>
      <c r="H14" s="1180">
        <v>46</v>
      </c>
      <c r="I14" s="1180">
        <v>218</v>
      </c>
      <c r="J14" s="1180">
        <v>7</v>
      </c>
      <c r="K14" s="1180">
        <v>408</v>
      </c>
      <c r="L14" s="1180">
        <v>361</v>
      </c>
      <c r="M14" s="1180">
        <v>78</v>
      </c>
      <c r="N14" s="1180">
        <v>283</v>
      </c>
      <c r="O14" s="1180">
        <v>228</v>
      </c>
      <c r="P14" s="1180">
        <v>34</v>
      </c>
      <c r="Q14" s="1180">
        <v>194</v>
      </c>
      <c r="R14" s="1180">
        <v>5</v>
      </c>
      <c r="S14" s="1180">
        <v>42</v>
      </c>
      <c r="T14" s="1180">
        <v>36</v>
      </c>
      <c r="U14" s="1180">
        <v>10</v>
      </c>
      <c r="V14" s="1180">
        <v>26</v>
      </c>
      <c r="W14" s="1180">
        <v>36</v>
      </c>
      <c r="X14" s="1180">
        <v>12</v>
      </c>
      <c r="Y14" s="1180">
        <v>24</v>
      </c>
      <c r="Z14" s="1181">
        <v>2018</v>
      </c>
    </row>
    <row r="15" spans="1:26" s="236" customFormat="1" ht="19.5" customHeight="1">
      <c r="A15" s="517">
        <v>2019</v>
      </c>
      <c r="B15" s="1180">
        <v>11</v>
      </c>
      <c r="C15" s="1180">
        <v>406</v>
      </c>
      <c r="D15" s="1180">
        <v>311</v>
      </c>
      <c r="E15" s="1180">
        <v>68</v>
      </c>
      <c r="F15" s="1180">
        <v>243</v>
      </c>
      <c r="G15" s="1180">
        <v>138</v>
      </c>
      <c r="H15" s="1180">
        <v>20</v>
      </c>
      <c r="I15" s="1180">
        <v>118</v>
      </c>
      <c r="J15" s="1180">
        <v>7</v>
      </c>
      <c r="K15" s="1180">
        <v>373</v>
      </c>
      <c r="L15" s="1180">
        <v>279</v>
      </c>
      <c r="M15" s="1180">
        <v>60</v>
      </c>
      <c r="N15" s="1180">
        <v>219</v>
      </c>
      <c r="O15" s="1180">
        <v>117</v>
      </c>
      <c r="P15" s="1180">
        <v>15</v>
      </c>
      <c r="Q15" s="1180">
        <v>102</v>
      </c>
      <c r="R15" s="1180">
        <v>4</v>
      </c>
      <c r="S15" s="1180">
        <v>33</v>
      </c>
      <c r="T15" s="1180">
        <v>32</v>
      </c>
      <c r="U15" s="1180">
        <v>8</v>
      </c>
      <c r="V15" s="1180">
        <v>24</v>
      </c>
      <c r="W15" s="1180">
        <v>21</v>
      </c>
      <c r="X15" s="1180">
        <v>5</v>
      </c>
      <c r="Y15" s="1180">
        <v>16</v>
      </c>
      <c r="Z15" s="1181">
        <v>2019</v>
      </c>
    </row>
    <row r="16" spans="1:26" s="236" customFormat="1" ht="21" customHeight="1">
      <c r="A16" s="711">
        <v>2020</v>
      </c>
      <c r="B16" s="712">
        <f aca="true" t="shared" si="0" ref="B16:Y16">SUM(B17:B32)</f>
        <v>12</v>
      </c>
      <c r="C16" s="712">
        <f t="shared" si="0"/>
        <v>454</v>
      </c>
      <c r="D16" s="712">
        <f t="shared" si="0"/>
        <v>343</v>
      </c>
      <c r="E16" s="712">
        <f t="shared" si="0"/>
        <v>71</v>
      </c>
      <c r="F16" s="712">
        <f t="shared" si="0"/>
        <v>272</v>
      </c>
      <c r="G16" s="712">
        <f t="shared" si="0"/>
        <v>274</v>
      </c>
      <c r="H16" s="712">
        <f t="shared" si="0"/>
        <v>55</v>
      </c>
      <c r="I16" s="712">
        <f t="shared" si="0"/>
        <v>219</v>
      </c>
      <c r="J16" s="712">
        <f t="shared" si="0"/>
        <v>8</v>
      </c>
      <c r="K16" s="712">
        <f t="shared" si="0"/>
        <v>420</v>
      </c>
      <c r="L16" s="712">
        <f t="shared" si="0"/>
        <v>310</v>
      </c>
      <c r="M16" s="712">
        <f t="shared" si="0"/>
        <v>64</v>
      </c>
      <c r="N16" s="712">
        <f t="shared" si="0"/>
        <v>246</v>
      </c>
      <c r="O16" s="712">
        <f t="shared" si="0"/>
        <v>245</v>
      </c>
      <c r="P16" s="712">
        <f t="shared" si="0"/>
        <v>42</v>
      </c>
      <c r="Q16" s="712">
        <f t="shared" si="0"/>
        <v>203</v>
      </c>
      <c r="R16" s="712">
        <f t="shared" si="0"/>
        <v>4</v>
      </c>
      <c r="S16" s="712">
        <f t="shared" si="0"/>
        <v>34</v>
      </c>
      <c r="T16" s="712">
        <f t="shared" si="0"/>
        <v>33</v>
      </c>
      <c r="U16" s="712">
        <f t="shared" si="0"/>
        <v>7</v>
      </c>
      <c r="V16" s="712">
        <f t="shared" si="0"/>
        <v>26</v>
      </c>
      <c r="W16" s="712">
        <f t="shared" si="0"/>
        <v>29</v>
      </c>
      <c r="X16" s="712">
        <f t="shared" si="0"/>
        <v>13</v>
      </c>
      <c r="Y16" s="712">
        <f t="shared" si="0"/>
        <v>16</v>
      </c>
      <c r="Z16" s="713">
        <v>2020</v>
      </c>
    </row>
    <row r="17" spans="1:26" s="236" customFormat="1" ht="21" customHeight="1">
      <c r="A17" s="701" t="s">
        <v>581</v>
      </c>
      <c r="B17" s="714">
        <f aca="true" t="shared" si="1" ref="B17:I17">J17+R17</f>
        <v>1</v>
      </c>
      <c r="C17" s="714">
        <f t="shared" si="1"/>
        <v>13</v>
      </c>
      <c r="D17" s="714">
        <f t="shared" si="1"/>
        <v>10</v>
      </c>
      <c r="E17" s="714">
        <f t="shared" si="1"/>
        <v>2</v>
      </c>
      <c r="F17" s="714">
        <f t="shared" si="1"/>
        <v>8</v>
      </c>
      <c r="G17" s="714">
        <f t="shared" si="1"/>
        <v>12</v>
      </c>
      <c r="H17" s="714">
        <f t="shared" si="1"/>
        <v>3</v>
      </c>
      <c r="I17" s="714">
        <f t="shared" si="1"/>
        <v>9</v>
      </c>
      <c r="J17" s="714">
        <v>1</v>
      </c>
      <c r="K17" s="714">
        <v>13</v>
      </c>
      <c r="L17" s="714">
        <f>SUM(M17:N17)</f>
        <v>10</v>
      </c>
      <c r="M17" s="714">
        <v>2</v>
      </c>
      <c r="N17" s="714">
        <v>8</v>
      </c>
      <c r="O17" s="714">
        <f>SUM(P17:Q17)</f>
        <v>12</v>
      </c>
      <c r="P17" s="714">
        <v>3</v>
      </c>
      <c r="Q17" s="714">
        <v>9</v>
      </c>
      <c r="R17" s="714">
        <v>0</v>
      </c>
      <c r="S17" s="714">
        <v>0</v>
      </c>
      <c r="T17" s="714">
        <f>SUM(U17:V17)</f>
        <v>0</v>
      </c>
      <c r="U17" s="714">
        <v>0</v>
      </c>
      <c r="V17" s="714">
        <v>0</v>
      </c>
      <c r="W17" s="714">
        <f>SUM(X17:Y17)</f>
        <v>0</v>
      </c>
      <c r="X17" s="714">
        <v>0</v>
      </c>
      <c r="Y17" s="714">
        <v>0</v>
      </c>
      <c r="Z17" s="538" t="s">
        <v>31</v>
      </c>
    </row>
    <row r="18" spans="1:26" s="236" customFormat="1" ht="21" customHeight="1">
      <c r="A18" s="701" t="s">
        <v>482</v>
      </c>
      <c r="B18" s="714">
        <f aca="true" t="shared" si="2" ref="B18:B32">J18+R18</f>
        <v>0</v>
      </c>
      <c r="C18" s="714">
        <f aca="true" t="shared" si="3" ref="C18:C32">K18+S18</f>
        <v>0</v>
      </c>
      <c r="D18" s="714">
        <f aca="true" t="shared" si="4" ref="D18:D32">L18+T18</f>
        <v>0</v>
      </c>
      <c r="E18" s="714">
        <f aca="true" t="shared" si="5" ref="E18:E32">M18+U18</f>
        <v>0</v>
      </c>
      <c r="F18" s="714">
        <f aca="true" t="shared" si="6" ref="F18:F32">N18+V18</f>
        <v>0</v>
      </c>
      <c r="G18" s="714">
        <f aca="true" t="shared" si="7" ref="G18:G32">O18+W18</f>
        <v>0</v>
      </c>
      <c r="H18" s="714">
        <f aca="true" t="shared" si="8" ref="H18:H32">P18+X18</f>
        <v>0</v>
      </c>
      <c r="I18" s="714">
        <f aca="true" t="shared" si="9" ref="I18:I32">Q18+Y18</f>
        <v>0</v>
      </c>
      <c r="J18" s="714">
        <v>0</v>
      </c>
      <c r="K18" s="714">
        <v>0</v>
      </c>
      <c r="L18" s="714">
        <f aca="true" t="shared" si="10" ref="L18:L32">SUM(M18:N18)</f>
        <v>0</v>
      </c>
      <c r="M18" s="714">
        <v>0</v>
      </c>
      <c r="N18" s="714">
        <v>0</v>
      </c>
      <c r="O18" s="714">
        <f aca="true" t="shared" si="11" ref="O18:O32">SUM(P18:Q18)</f>
        <v>0</v>
      </c>
      <c r="P18" s="714">
        <v>0</v>
      </c>
      <c r="Q18" s="714">
        <v>0</v>
      </c>
      <c r="R18" s="714">
        <v>0</v>
      </c>
      <c r="S18" s="714">
        <v>0</v>
      </c>
      <c r="T18" s="714">
        <f aca="true" t="shared" si="12" ref="T18:T32">SUM(U18:V18)</f>
        <v>0</v>
      </c>
      <c r="U18" s="714">
        <v>0</v>
      </c>
      <c r="V18" s="714">
        <v>0</v>
      </c>
      <c r="W18" s="714">
        <f aca="true" t="shared" si="13" ref="W18:W32">SUM(X18:Y18)</f>
        <v>0</v>
      </c>
      <c r="X18" s="714">
        <v>0</v>
      </c>
      <c r="Y18" s="714">
        <v>0</v>
      </c>
      <c r="Z18" s="628" t="s">
        <v>44</v>
      </c>
    </row>
    <row r="19" spans="1:26" s="236" customFormat="1" ht="21" customHeight="1">
      <c r="A19" s="701" t="s">
        <v>483</v>
      </c>
      <c r="B19" s="714">
        <f t="shared" si="2"/>
        <v>1</v>
      </c>
      <c r="C19" s="714">
        <f t="shared" si="3"/>
        <v>119</v>
      </c>
      <c r="D19" s="714">
        <f t="shared" si="4"/>
        <v>86</v>
      </c>
      <c r="E19" s="714">
        <f t="shared" si="5"/>
        <v>24</v>
      </c>
      <c r="F19" s="714">
        <f t="shared" si="6"/>
        <v>62</v>
      </c>
      <c r="G19" s="714">
        <f t="shared" si="7"/>
        <v>59</v>
      </c>
      <c r="H19" s="714">
        <f t="shared" si="8"/>
        <v>5</v>
      </c>
      <c r="I19" s="714">
        <f t="shared" si="9"/>
        <v>54</v>
      </c>
      <c r="J19" s="714">
        <v>1</v>
      </c>
      <c r="K19" s="714">
        <v>119</v>
      </c>
      <c r="L19" s="714">
        <f t="shared" si="10"/>
        <v>86</v>
      </c>
      <c r="M19" s="714">
        <v>24</v>
      </c>
      <c r="N19" s="714">
        <v>62</v>
      </c>
      <c r="O19" s="714">
        <f t="shared" si="11"/>
        <v>59</v>
      </c>
      <c r="P19" s="714">
        <v>5</v>
      </c>
      <c r="Q19" s="714">
        <v>54</v>
      </c>
      <c r="R19" s="714">
        <v>0</v>
      </c>
      <c r="S19" s="714">
        <v>0</v>
      </c>
      <c r="T19" s="714">
        <f t="shared" si="12"/>
        <v>0</v>
      </c>
      <c r="U19" s="714">
        <v>0</v>
      </c>
      <c r="V19" s="714">
        <v>0</v>
      </c>
      <c r="W19" s="714">
        <f t="shared" si="13"/>
        <v>0</v>
      </c>
      <c r="X19" s="714">
        <v>0</v>
      </c>
      <c r="Y19" s="714">
        <v>0</v>
      </c>
      <c r="Z19" s="628" t="s">
        <v>57</v>
      </c>
    </row>
    <row r="20" spans="1:26" s="236" customFormat="1" ht="21" customHeight="1">
      <c r="A20" s="701" t="s">
        <v>484</v>
      </c>
      <c r="B20" s="714">
        <f t="shared" si="2"/>
        <v>0</v>
      </c>
      <c r="C20" s="714">
        <f t="shared" si="3"/>
        <v>0</v>
      </c>
      <c r="D20" s="714">
        <f t="shared" si="4"/>
        <v>0</v>
      </c>
      <c r="E20" s="714">
        <f t="shared" si="5"/>
        <v>0</v>
      </c>
      <c r="F20" s="714">
        <f t="shared" si="6"/>
        <v>0</v>
      </c>
      <c r="G20" s="714">
        <f t="shared" si="7"/>
        <v>0</v>
      </c>
      <c r="H20" s="714">
        <f t="shared" si="8"/>
        <v>0</v>
      </c>
      <c r="I20" s="714">
        <f t="shared" si="9"/>
        <v>0</v>
      </c>
      <c r="J20" s="714">
        <v>0</v>
      </c>
      <c r="K20" s="714">
        <v>0</v>
      </c>
      <c r="L20" s="714">
        <f t="shared" si="10"/>
        <v>0</v>
      </c>
      <c r="M20" s="714">
        <v>0</v>
      </c>
      <c r="N20" s="714">
        <v>0</v>
      </c>
      <c r="O20" s="714">
        <f t="shared" si="11"/>
        <v>0</v>
      </c>
      <c r="P20" s="714">
        <v>0</v>
      </c>
      <c r="Q20" s="714">
        <v>0</v>
      </c>
      <c r="R20" s="714">
        <v>0</v>
      </c>
      <c r="S20" s="714">
        <v>0</v>
      </c>
      <c r="T20" s="714">
        <f t="shared" si="12"/>
        <v>0</v>
      </c>
      <c r="U20" s="714">
        <v>0</v>
      </c>
      <c r="V20" s="714">
        <v>0</v>
      </c>
      <c r="W20" s="714">
        <f t="shared" si="13"/>
        <v>0</v>
      </c>
      <c r="X20" s="714">
        <v>0</v>
      </c>
      <c r="Y20" s="714">
        <v>0</v>
      </c>
      <c r="Z20" s="628" t="s">
        <v>58</v>
      </c>
    </row>
    <row r="21" spans="1:26" s="236" customFormat="1" ht="21" customHeight="1">
      <c r="A21" s="701" t="s">
        <v>485</v>
      </c>
      <c r="B21" s="714">
        <f t="shared" si="2"/>
        <v>1</v>
      </c>
      <c r="C21" s="714">
        <f t="shared" si="3"/>
        <v>49</v>
      </c>
      <c r="D21" s="714">
        <f t="shared" si="4"/>
        <v>38</v>
      </c>
      <c r="E21" s="714">
        <f t="shared" si="5"/>
        <v>9</v>
      </c>
      <c r="F21" s="714">
        <f t="shared" si="6"/>
        <v>29</v>
      </c>
      <c r="G21" s="714">
        <f t="shared" si="7"/>
        <v>32</v>
      </c>
      <c r="H21" s="714">
        <f t="shared" si="8"/>
        <v>9</v>
      </c>
      <c r="I21" s="714">
        <f t="shared" si="9"/>
        <v>23</v>
      </c>
      <c r="J21" s="714">
        <v>1</v>
      </c>
      <c r="K21" s="714">
        <v>49</v>
      </c>
      <c r="L21" s="714">
        <f t="shared" si="10"/>
        <v>38</v>
      </c>
      <c r="M21" s="714">
        <v>9</v>
      </c>
      <c r="N21" s="714">
        <v>29</v>
      </c>
      <c r="O21" s="714">
        <f t="shared" si="11"/>
        <v>32</v>
      </c>
      <c r="P21" s="714">
        <v>9</v>
      </c>
      <c r="Q21" s="714">
        <v>23</v>
      </c>
      <c r="R21" s="714">
        <v>0</v>
      </c>
      <c r="S21" s="714">
        <v>0</v>
      </c>
      <c r="T21" s="714">
        <f t="shared" si="12"/>
        <v>0</v>
      </c>
      <c r="U21" s="714">
        <v>0</v>
      </c>
      <c r="V21" s="714">
        <v>0</v>
      </c>
      <c r="W21" s="714">
        <f t="shared" si="13"/>
        <v>0</v>
      </c>
      <c r="X21" s="714">
        <v>0</v>
      </c>
      <c r="Y21" s="714">
        <v>0</v>
      </c>
      <c r="Z21" s="628" t="s">
        <v>59</v>
      </c>
    </row>
    <row r="22" spans="1:26" s="236" customFormat="1" ht="21" customHeight="1">
      <c r="A22" s="701" t="s">
        <v>486</v>
      </c>
      <c r="B22" s="714">
        <f t="shared" si="2"/>
        <v>3</v>
      </c>
      <c r="C22" s="714">
        <f t="shared" si="3"/>
        <v>27</v>
      </c>
      <c r="D22" s="714">
        <f t="shared" si="4"/>
        <v>27</v>
      </c>
      <c r="E22" s="714">
        <f t="shared" si="5"/>
        <v>7</v>
      </c>
      <c r="F22" s="714">
        <f t="shared" si="6"/>
        <v>20</v>
      </c>
      <c r="G22" s="714">
        <f t="shared" si="7"/>
        <v>23</v>
      </c>
      <c r="H22" s="714">
        <f t="shared" si="8"/>
        <v>10</v>
      </c>
      <c r="I22" s="714">
        <f t="shared" si="9"/>
        <v>13</v>
      </c>
      <c r="J22" s="714">
        <v>0</v>
      </c>
      <c r="K22" s="714">
        <v>0</v>
      </c>
      <c r="L22" s="714">
        <f t="shared" si="10"/>
        <v>0</v>
      </c>
      <c r="M22" s="714">
        <v>0</v>
      </c>
      <c r="N22" s="714">
        <v>0</v>
      </c>
      <c r="O22" s="714">
        <f t="shared" si="11"/>
        <v>0</v>
      </c>
      <c r="P22" s="714">
        <v>0</v>
      </c>
      <c r="Q22" s="714">
        <v>0</v>
      </c>
      <c r="R22" s="714">
        <v>3</v>
      </c>
      <c r="S22" s="714">
        <v>27</v>
      </c>
      <c r="T22" s="714">
        <f t="shared" si="12"/>
        <v>27</v>
      </c>
      <c r="U22" s="714">
        <v>7</v>
      </c>
      <c r="V22" s="714">
        <v>20</v>
      </c>
      <c r="W22" s="714">
        <f t="shared" si="13"/>
        <v>23</v>
      </c>
      <c r="X22" s="714">
        <v>10</v>
      </c>
      <c r="Y22" s="714">
        <v>13</v>
      </c>
      <c r="Z22" s="628" t="s">
        <v>60</v>
      </c>
    </row>
    <row r="23" spans="1:26" s="236" customFormat="1" ht="21" customHeight="1">
      <c r="A23" s="701" t="s">
        <v>488</v>
      </c>
      <c r="B23" s="714">
        <f t="shared" si="2"/>
        <v>0</v>
      </c>
      <c r="C23" s="714">
        <f t="shared" si="3"/>
        <v>0</v>
      </c>
      <c r="D23" s="714">
        <f t="shared" si="4"/>
        <v>0</v>
      </c>
      <c r="E23" s="714">
        <f t="shared" si="5"/>
        <v>0</v>
      </c>
      <c r="F23" s="714">
        <f t="shared" si="6"/>
        <v>0</v>
      </c>
      <c r="G23" s="714">
        <f t="shared" si="7"/>
        <v>0</v>
      </c>
      <c r="H23" s="714">
        <f t="shared" si="8"/>
        <v>0</v>
      </c>
      <c r="I23" s="714">
        <f t="shared" si="9"/>
        <v>0</v>
      </c>
      <c r="J23" s="714">
        <v>0</v>
      </c>
      <c r="K23" s="714">
        <v>0</v>
      </c>
      <c r="L23" s="714">
        <f t="shared" si="10"/>
        <v>0</v>
      </c>
      <c r="M23" s="714">
        <v>0</v>
      </c>
      <c r="N23" s="714">
        <v>0</v>
      </c>
      <c r="O23" s="714">
        <f t="shared" si="11"/>
        <v>0</v>
      </c>
      <c r="P23" s="714">
        <v>0</v>
      </c>
      <c r="Q23" s="714">
        <v>0</v>
      </c>
      <c r="R23" s="714">
        <v>0</v>
      </c>
      <c r="S23" s="714">
        <v>0</v>
      </c>
      <c r="T23" s="714">
        <f t="shared" si="12"/>
        <v>0</v>
      </c>
      <c r="U23" s="714">
        <v>0</v>
      </c>
      <c r="V23" s="714">
        <v>0</v>
      </c>
      <c r="W23" s="714">
        <f t="shared" si="13"/>
        <v>0</v>
      </c>
      <c r="X23" s="714">
        <v>0</v>
      </c>
      <c r="Y23" s="714">
        <v>0</v>
      </c>
      <c r="Z23" s="628" t="s">
        <v>61</v>
      </c>
    </row>
    <row r="24" spans="1:26" s="236" customFormat="1" ht="21" customHeight="1">
      <c r="A24" s="701" t="s">
        <v>489</v>
      </c>
      <c r="B24" s="714">
        <f t="shared" si="2"/>
        <v>4</v>
      </c>
      <c r="C24" s="714">
        <f t="shared" si="3"/>
        <v>171</v>
      </c>
      <c r="D24" s="714">
        <f t="shared" si="4"/>
        <v>117</v>
      </c>
      <c r="E24" s="714">
        <f t="shared" si="5"/>
        <v>17</v>
      </c>
      <c r="F24" s="714">
        <f t="shared" si="6"/>
        <v>100</v>
      </c>
      <c r="G24" s="714">
        <f t="shared" si="7"/>
        <v>102</v>
      </c>
      <c r="H24" s="714">
        <f t="shared" si="8"/>
        <v>21</v>
      </c>
      <c r="I24" s="714">
        <f t="shared" si="9"/>
        <v>81</v>
      </c>
      <c r="J24" s="714">
        <v>3</v>
      </c>
      <c r="K24" s="714">
        <v>164</v>
      </c>
      <c r="L24" s="714">
        <f t="shared" si="10"/>
        <v>111</v>
      </c>
      <c r="M24" s="714">
        <v>17</v>
      </c>
      <c r="N24" s="714">
        <v>94</v>
      </c>
      <c r="O24" s="714">
        <f t="shared" si="11"/>
        <v>96</v>
      </c>
      <c r="P24" s="714">
        <v>18</v>
      </c>
      <c r="Q24" s="714">
        <v>78</v>
      </c>
      <c r="R24" s="714">
        <v>1</v>
      </c>
      <c r="S24" s="714">
        <v>7</v>
      </c>
      <c r="T24" s="714">
        <f t="shared" si="12"/>
        <v>6</v>
      </c>
      <c r="U24" s="714">
        <v>0</v>
      </c>
      <c r="V24" s="714">
        <v>6</v>
      </c>
      <c r="W24" s="714">
        <f t="shared" si="13"/>
        <v>6</v>
      </c>
      <c r="X24" s="714">
        <v>3</v>
      </c>
      <c r="Y24" s="714">
        <v>3</v>
      </c>
      <c r="Z24" s="628" t="s">
        <v>62</v>
      </c>
    </row>
    <row r="25" spans="1:26" s="236" customFormat="1" ht="21" customHeight="1">
      <c r="A25" s="701" t="s">
        <v>490</v>
      </c>
      <c r="B25" s="714">
        <f t="shared" si="2"/>
        <v>0</v>
      </c>
      <c r="C25" s="714">
        <f t="shared" si="3"/>
        <v>0</v>
      </c>
      <c r="D25" s="714">
        <f t="shared" si="4"/>
        <v>0</v>
      </c>
      <c r="E25" s="714">
        <f t="shared" si="5"/>
        <v>0</v>
      </c>
      <c r="F25" s="714">
        <f t="shared" si="6"/>
        <v>0</v>
      </c>
      <c r="G25" s="714">
        <f t="shared" si="7"/>
        <v>0</v>
      </c>
      <c r="H25" s="714">
        <f t="shared" si="8"/>
        <v>0</v>
      </c>
      <c r="I25" s="714">
        <f t="shared" si="9"/>
        <v>0</v>
      </c>
      <c r="J25" s="714">
        <v>0</v>
      </c>
      <c r="K25" s="714">
        <v>0</v>
      </c>
      <c r="L25" s="714">
        <f t="shared" si="10"/>
        <v>0</v>
      </c>
      <c r="M25" s="714">
        <v>0</v>
      </c>
      <c r="N25" s="714">
        <v>0</v>
      </c>
      <c r="O25" s="714">
        <f t="shared" si="11"/>
        <v>0</v>
      </c>
      <c r="P25" s="714">
        <v>0</v>
      </c>
      <c r="Q25" s="714">
        <v>0</v>
      </c>
      <c r="R25" s="714">
        <v>0</v>
      </c>
      <c r="S25" s="714">
        <v>0</v>
      </c>
      <c r="T25" s="714">
        <f t="shared" si="12"/>
        <v>0</v>
      </c>
      <c r="U25" s="714">
        <v>0</v>
      </c>
      <c r="V25" s="714">
        <v>0</v>
      </c>
      <c r="W25" s="714">
        <f t="shared" si="13"/>
        <v>0</v>
      </c>
      <c r="X25" s="714">
        <v>0</v>
      </c>
      <c r="Y25" s="714">
        <v>0</v>
      </c>
      <c r="Z25" s="628" t="s">
        <v>63</v>
      </c>
    </row>
    <row r="26" spans="1:26" s="236" customFormat="1" ht="21" customHeight="1">
      <c r="A26" s="701" t="s">
        <v>492</v>
      </c>
      <c r="B26" s="714">
        <f t="shared" si="2"/>
        <v>0</v>
      </c>
      <c r="C26" s="714">
        <f t="shared" si="3"/>
        <v>0</v>
      </c>
      <c r="D26" s="714">
        <f t="shared" si="4"/>
        <v>0</v>
      </c>
      <c r="E26" s="714">
        <f t="shared" si="5"/>
        <v>0</v>
      </c>
      <c r="F26" s="714">
        <f t="shared" si="6"/>
        <v>0</v>
      </c>
      <c r="G26" s="714">
        <f t="shared" si="7"/>
        <v>0</v>
      </c>
      <c r="H26" s="714">
        <f t="shared" si="8"/>
        <v>0</v>
      </c>
      <c r="I26" s="714">
        <f t="shared" si="9"/>
        <v>0</v>
      </c>
      <c r="J26" s="714">
        <v>0</v>
      </c>
      <c r="K26" s="714">
        <v>0</v>
      </c>
      <c r="L26" s="714">
        <f t="shared" si="10"/>
        <v>0</v>
      </c>
      <c r="M26" s="714">
        <v>0</v>
      </c>
      <c r="N26" s="714">
        <v>0</v>
      </c>
      <c r="O26" s="714">
        <f t="shared" si="11"/>
        <v>0</v>
      </c>
      <c r="P26" s="714">
        <v>0</v>
      </c>
      <c r="Q26" s="714">
        <v>0</v>
      </c>
      <c r="R26" s="714">
        <v>0</v>
      </c>
      <c r="S26" s="714">
        <v>0</v>
      </c>
      <c r="T26" s="714">
        <f t="shared" si="12"/>
        <v>0</v>
      </c>
      <c r="U26" s="714">
        <v>0</v>
      </c>
      <c r="V26" s="714">
        <v>0</v>
      </c>
      <c r="W26" s="714">
        <f t="shared" si="13"/>
        <v>0</v>
      </c>
      <c r="X26" s="714">
        <v>0</v>
      </c>
      <c r="Y26" s="714">
        <v>0</v>
      </c>
      <c r="Z26" s="628" t="s">
        <v>64</v>
      </c>
    </row>
    <row r="27" spans="1:26" s="236" customFormat="1" ht="21" customHeight="1">
      <c r="A27" s="701" t="s">
        <v>493</v>
      </c>
      <c r="B27" s="714">
        <f t="shared" si="2"/>
        <v>1</v>
      </c>
      <c r="C27" s="714">
        <f t="shared" si="3"/>
        <v>46</v>
      </c>
      <c r="D27" s="714">
        <f t="shared" si="4"/>
        <v>45</v>
      </c>
      <c r="E27" s="714">
        <f t="shared" si="5"/>
        <v>7</v>
      </c>
      <c r="F27" s="714">
        <f t="shared" si="6"/>
        <v>38</v>
      </c>
      <c r="G27" s="714">
        <f t="shared" si="7"/>
        <v>30</v>
      </c>
      <c r="H27" s="714">
        <f t="shared" si="8"/>
        <v>4</v>
      </c>
      <c r="I27" s="714">
        <f t="shared" si="9"/>
        <v>26</v>
      </c>
      <c r="J27" s="714">
        <v>1</v>
      </c>
      <c r="K27" s="714">
        <v>46</v>
      </c>
      <c r="L27" s="714">
        <f t="shared" si="10"/>
        <v>45</v>
      </c>
      <c r="M27" s="714">
        <v>7</v>
      </c>
      <c r="N27" s="714">
        <v>38</v>
      </c>
      <c r="O27" s="714">
        <f t="shared" si="11"/>
        <v>30</v>
      </c>
      <c r="P27" s="714">
        <v>4</v>
      </c>
      <c r="Q27" s="714">
        <v>26</v>
      </c>
      <c r="R27" s="714">
        <v>0</v>
      </c>
      <c r="S27" s="714">
        <v>0</v>
      </c>
      <c r="T27" s="714">
        <f t="shared" si="12"/>
        <v>0</v>
      </c>
      <c r="U27" s="714">
        <v>0</v>
      </c>
      <c r="V27" s="714">
        <v>0</v>
      </c>
      <c r="W27" s="714">
        <f t="shared" si="13"/>
        <v>0</v>
      </c>
      <c r="X27" s="714">
        <v>0</v>
      </c>
      <c r="Y27" s="714">
        <v>0</v>
      </c>
      <c r="Z27" s="628" t="s">
        <v>45</v>
      </c>
    </row>
    <row r="28" spans="1:26" s="236" customFormat="1" ht="21" customHeight="1">
      <c r="A28" s="701" t="s">
        <v>494</v>
      </c>
      <c r="B28" s="714">
        <f t="shared" si="2"/>
        <v>0</v>
      </c>
      <c r="C28" s="714">
        <f t="shared" si="3"/>
        <v>0</v>
      </c>
      <c r="D28" s="714">
        <f t="shared" si="4"/>
        <v>0</v>
      </c>
      <c r="E28" s="714">
        <f t="shared" si="5"/>
        <v>0</v>
      </c>
      <c r="F28" s="714">
        <f t="shared" si="6"/>
        <v>0</v>
      </c>
      <c r="G28" s="714">
        <f t="shared" si="7"/>
        <v>0</v>
      </c>
      <c r="H28" s="714">
        <f t="shared" si="8"/>
        <v>0</v>
      </c>
      <c r="I28" s="714">
        <f t="shared" si="9"/>
        <v>0</v>
      </c>
      <c r="J28" s="714">
        <v>0</v>
      </c>
      <c r="K28" s="714">
        <v>0</v>
      </c>
      <c r="L28" s="714">
        <f t="shared" si="10"/>
        <v>0</v>
      </c>
      <c r="M28" s="714">
        <v>0</v>
      </c>
      <c r="N28" s="714">
        <v>0</v>
      </c>
      <c r="O28" s="714">
        <f t="shared" si="11"/>
        <v>0</v>
      </c>
      <c r="P28" s="714">
        <v>0</v>
      </c>
      <c r="Q28" s="714">
        <v>0</v>
      </c>
      <c r="R28" s="714">
        <v>0</v>
      </c>
      <c r="S28" s="714">
        <v>0</v>
      </c>
      <c r="T28" s="714">
        <f t="shared" si="12"/>
        <v>0</v>
      </c>
      <c r="U28" s="714">
        <v>0</v>
      </c>
      <c r="V28" s="714">
        <v>0</v>
      </c>
      <c r="W28" s="714">
        <f t="shared" si="13"/>
        <v>0</v>
      </c>
      <c r="X28" s="714">
        <v>0</v>
      </c>
      <c r="Y28" s="714">
        <v>0</v>
      </c>
      <c r="Z28" s="628" t="s">
        <v>65</v>
      </c>
    </row>
    <row r="29" spans="1:26" s="236" customFormat="1" ht="21" customHeight="1">
      <c r="A29" s="701" t="s">
        <v>495</v>
      </c>
      <c r="B29" s="714">
        <f t="shared" si="2"/>
        <v>0</v>
      </c>
      <c r="C29" s="714">
        <f t="shared" si="3"/>
        <v>0</v>
      </c>
      <c r="D29" s="714">
        <f t="shared" si="4"/>
        <v>0</v>
      </c>
      <c r="E29" s="714">
        <f t="shared" si="5"/>
        <v>0</v>
      </c>
      <c r="F29" s="714">
        <f t="shared" si="6"/>
        <v>0</v>
      </c>
      <c r="G29" s="714">
        <f t="shared" si="7"/>
        <v>0</v>
      </c>
      <c r="H29" s="714">
        <f t="shared" si="8"/>
        <v>0</v>
      </c>
      <c r="I29" s="714">
        <f t="shared" si="9"/>
        <v>0</v>
      </c>
      <c r="J29" s="714">
        <v>0</v>
      </c>
      <c r="K29" s="714">
        <v>0</v>
      </c>
      <c r="L29" s="714">
        <f t="shared" si="10"/>
        <v>0</v>
      </c>
      <c r="M29" s="714">
        <v>0</v>
      </c>
      <c r="N29" s="714">
        <v>0</v>
      </c>
      <c r="O29" s="714">
        <f t="shared" si="11"/>
        <v>0</v>
      </c>
      <c r="P29" s="714">
        <v>0</v>
      </c>
      <c r="Q29" s="714">
        <v>0</v>
      </c>
      <c r="R29" s="714">
        <v>0</v>
      </c>
      <c r="S29" s="714">
        <v>0</v>
      </c>
      <c r="T29" s="714">
        <f t="shared" si="12"/>
        <v>0</v>
      </c>
      <c r="U29" s="714">
        <v>0</v>
      </c>
      <c r="V29" s="714">
        <v>0</v>
      </c>
      <c r="W29" s="714">
        <f t="shared" si="13"/>
        <v>0</v>
      </c>
      <c r="X29" s="714">
        <v>0</v>
      </c>
      <c r="Y29" s="714">
        <v>0</v>
      </c>
      <c r="Z29" s="628" t="s">
        <v>74</v>
      </c>
    </row>
    <row r="30" spans="1:26" s="236" customFormat="1" ht="21" customHeight="1">
      <c r="A30" s="701" t="s">
        <v>587</v>
      </c>
      <c r="B30" s="714">
        <f t="shared" si="2"/>
        <v>0</v>
      </c>
      <c r="C30" s="714">
        <f t="shared" si="3"/>
        <v>0</v>
      </c>
      <c r="D30" s="714">
        <f t="shared" si="4"/>
        <v>0</v>
      </c>
      <c r="E30" s="714">
        <f t="shared" si="5"/>
        <v>0</v>
      </c>
      <c r="F30" s="714">
        <f t="shared" si="6"/>
        <v>0</v>
      </c>
      <c r="G30" s="714">
        <f t="shared" si="7"/>
        <v>0</v>
      </c>
      <c r="H30" s="714">
        <f t="shared" si="8"/>
        <v>0</v>
      </c>
      <c r="I30" s="714">
        <f t="shared" si="9"/>
        <v>0</v>
      </c>
      <c r="J30" s="714">
        <v>0</v>
      </c>
      <c r="K30" s="714">
        <v>0</v>
      </c>
      <c r="L30" s="714">
        <f t="shared" si="10"/>
        <v>0</v>
      </c>
      <c r="M30" s="714">
        <v>0</v>
      </c>
      <c r="N30" s="714">
        <v>0</v>
      </c>
      <c r="O30" s="714">
        <f t="shared" si="11"/>
        <v>0</v>
      </c>
      <c r="P30" s="714">
        <v>0</v>
      </c>
      <c r="Q30" s="714">
        <v>0</v>
      </c>
      <c r="R30" s="714">
        <v>0</v>
      </c>
      <c r="S30" s="714">
        <v>0</v>
      </c>
      <c r="T30" s="714">
        <f t="shared" si="12"/>
        <v>0</v>
      </c>
      <c r="U30" s="714">
        <v>0</v>
      </c>
      <c r="V30" s="714">
        <v>0</v>
      </c>
      <c r="W30" s="714">
        <f t="shared" si="13"/>
        <v>0</v>
      </c>
      <c r="X30" s="714">
        <v>0</v>
      </c>
      <c r="Y30" s="714">
        <v>0</v>
      </c>
      <c r="Z30" s="628" t="s">
        <v>75</v>
      </c>
    </row>
    <row r="31" spans="1:26" s="236" customFormat="1" ht="21" customHeight="1">
      <c r="A31" s="701" t="s">
        <v>496</v>
      </c>
      <c r="B31" s="714">
        <f t="shared" si="2"/>
        <v>0</v>
      </c>
      <c r="C31" s="714">
        <f t="shared" si="3"/>
        <v>0</v>
      </c>
      <c r="D31" s="714">
        <f t="shared" si="4"/>
        <v>0</v>
      </c>
      <c r="E31" s="714">
        <f t="shared" si="5"/>
        <v>0</v>
      </c>
      <c r="F31" s="714">
        <f t="shared" si="6"/>
        <v>0</v>
      </c>
      <c r="G31" s="714">
        <f t="shared" si="7"/>
        <v>0</v>
      </c>
      <c r="H31" s="714">
        <f t="shared" si="8"/>
        <v>0</v>
      </c>
      <c r="I31" s="714">
        <f t="shared" si="9"/>
        <v>0</v>
      </c>
      <c r="J31" s="714">
        <v>0</v>
      </c>
      <c r="K31" s="714">
        <v>0</v>
      </c>
      <c r="L31" s="714">
        <f t="shared" si="10"/>
        <v>0</v>
      </c>
      <c r="M31" s="714">
        <v>0</v>
      </c>
      <c r="N31" s="714">
        <v>0</v>
      </c>
      <c r="O31" s="714">
        <f t="shared" si="11"/>
        <v>0</v>
      </c>
      <c r="P31" s="714">
        <v>0</v>
      </c>
      <c r="Q31" s="714">
        <v>0</v>
      </c>
      <c r="R31" s="714">
        <v>0</v>
      </c>
      <c r="S31" s="714">
        <v>0</v>
      </c>
      <c r="T31" s="714">
        <f t="shared" si="12"/>
        <v>0</v>
      </c>
      <c r="U31" s="714">
        <v>0</v>
      </c>
      <c r="V31" s="714">
        <v>0</v>
      </c>
      <c r="W31" s="714">
        <f t="shared" si="13"/>
        <v>0</v>
      </c>
      <c r="X31" s="714">
        <v>0</v>
      </c>
      <c r="Y31" s="714">
        <v>0</v>
      </c>
      <c r="Z31" s="628" t="s">
        <v>76</v>
      </c>
    </row>
    <row r="32" spans="1:26" s="236" customFormat="1" ht="21" customHeight="1">
      <c r="A32" s="701" t="s">
        <v>497</v>
      </c>
      <c r="B32" s="714">
        <f t="shared" si="2"/>
        <v>1</v>
      </c>
      <c r="C32" s="714">
        <f t="shared" si="3"/>
        <v>29</v>
      </c>
      <c r="D32" s="714">
        <f t="shared" si="4"/>
        <v>20</v>
      </c>
      <c r="E32" s="714">
        <f t="shared" si="5"/>
        <v>5</v>
      </c>
      <c r="F32" s="714">
        <f t="shared" si="6"/>
        <v>15</v>
      </c>
      <c r="G32" s="714">
        <f t="shared" si="7"/>
        <v>16</v>
      </c>
      <c r="H32" s="714">
        <f t="shared" si="8"/>
        <v>3</v>
      </c>
      <c r="I32" s="714">
        <f t="shared" si="9"/>
        <v>13</v>
      </c>
      <c r="J32" s="714">
        <v>1</v>
      </c>
      <c r="K32" s="714">
        <v>29</v>
      </c>
      <c r="L32" s="714">
        <f t="shared" si="10"/>
        <v>20</v>
      </c>
      <c r="M32" s="714">
        <v>5</v>
      </c>
      <c r="N32" s="714">
        <v>15</v>
      </c>
      <c r="O32" s="714">
        <f t="shared" si="11"/>
        <v>16</v>
      </c>
      <c r="P32" s="714">
        <v>3</v>
      </c>
      <c r="Q32" s="714">
        <v>13</v>
      </c>
      <c r="R32" s="714">
        <v>0</v>
      </c>
      <c r="S32" s="714">
        <v>0</v>
      </c>
      <c r="T32" s="714">
        <f t="shared" si="12"/>
        <v>0</v>
      </c>
      <c r="U32" s="714">
        <v>0</v>
      </c>
      <c r="V32" s="714">
        <v>0</v>
      </c>
      <c r="W32" s="714">
        <f t="shared" si="13"/>
        <v>0</v>
      </c>
      <c r="X32" s="714">
        <v>0</v>
      </c>
      <c r="Y32" s="714">
        <v>0</v>
      </c>
      <c r="Z32" s="628" t="s">
        <v>77</v>
      </c>
    </row>
    <row r="33" spans="1:26" s="236" customFormat="1" ht="21.75" customHeight="1" hidden="1">
      <c r="A33" s="106"/>
      <c r="B33" s="710"/>
      <c r="C33" s="710"/>
      <c r="D33" s="710"/>
      <c r="E33" s="710"/>
      <c r="F33" s="710"/>
      <c r="G33" s="710"/>
      <c r="H33" s="710"/>
      <c r="I33" s="710"/>
      <c r="J33" s="710">
        <v>0</v>
      </c>
      <c r="K33" s="710">
        <v>0</v>
      </c>
      <c r="L33" s="710">
        <v>0</v>
      </c>
      <c r="M33" s="710"/>
      <c r="N33" s="710"/>
      <c r="O33" s="710">
        <v>0</v>
      </c>
      <c r="P33" s="710"/>
      <c r="Q33" s="710"/>
      <c r="R33" s="710">
        <v>0</v>
      </c>
      <c r="S33" s="710">
        <v>0</v>
      </c>
      <c r="T33" s="710">
        <v>0</v>
      </c>
      <c r="U33" s="710"/>
      <c r="V33" s="710"/>
      <c r="W33" s="710">
        <v>0</v>
      </c>
      <c r="X33" s="710"/>
      <c r="Y33" s="710"/>
      <c r="Z33" s="104"/>
    </row>
    <row r="34" spans="1:26" s="236" customFormat="1" ht="21.75" customHeight="1" hidden="1">
      <c r="A34" s="106"/>
      <c r="B34" s="710"/>
      <c r="C34" s="710"/>
      <c r="D34" s="710"/>
      <c r="E34" s="710"/>
      <c r="F34" s="710"/>
      <c r="G34" s="710"/>
      <c r="H34" s="710"/>
      <c r="I34" s="710"/>
      <c r="J34" s="710">
        <v>0</v>
      </c>
      <c r="K34" s="710">
        <v>0</v>
      </c>
      <c r="L34" s="710">
        <v>0</v>
      </c>
      <c r="M34" s="710"/>
      <c r="N34" s="710"/>
      <c r="O34" s="710">
        <v>0</v>
      </c>
      <c r="P34" s="710"/>
      <c r="Q34" s="710"/>
      <c r="R34" s="710">
        <v>0</v>
      </c>
      <c r="S34" s="710">
        <v>0</v>
      </c>
      <c r="T34" s="710">
        <v>0</v>
      </c>
      <c r="U34" s="710"/>
      <c r="V34" s="710"/>
      <c r="W34" s="710">
        <v>0</v>
      </c>
      <c r="X34" s="710"/>
      <c r="Y34" s="710"/>
      <c r="Z34" s="104"/>
    </row>
    <row r="35" spans="1:26" s="236" customFormat="1" ht="21.75" customHeight="1" hidden="1">
      <c r="A35" s="106"/>
      <c r="B35" s="710"/>
      <c r="C35" s="710"/>
      <c r="D35" s="710"/>
      <c r="E35" s="710"/>
      <c r="F35" s="710"/>
      <c r="G35" s="710"/>
      <c r="H35" s="710"/>
      <c r="I35" s="710"/>
      <c r="J35" s="710">
        <v>0</v>
      </c>
      <c r="K35" s="710">
        <v>0</v>
      </c>
      <c r="L35" s="710">
        <v>0</v>
      </c>
      <c r="M35" s="710"/>
      <c r="N35" s="710"/>
      <c r="O35" s="710">
        <v>0</v>
      </c>
      <c r="P35" s="710"/>
      <c r="Q35" s="710"/>
      <c r="R35" s="710">
        <v>0</v>
      </c>
      <c r="S35" s="710">
        <v>0</v>
      </c>
      <c r="T35" s="710">
        <v>0</v>
      </c>
      <c r="U35" s="710"/>
      <c r="V35" s="710"/>
      <c r="W35" s="710">
        <v>0</v>
      </c>
      <c r="X35" s="710"/>
      <c r="Y35" s="710"/>
      <c r="Z35" s="104"/>
    </row>
    <row r="36" spans="1:26" s="236" customFormat="1" ht="21.75" customHeight="1" hidden="1">
      <c r="A36" s="106"/>
      <c r="B36" s="710"/>
      <c r="C36" s="710"/>
      <c r="D36" s="710"/>
      <c r="E36" s="710"/>
      <c r="F36" s="710"/>
      <c r="G36" s="710"/>
      <c r="H36" s="710"/>
      <c r="I36" s="710"/>
      <c r="J36" s="710">
        <v>0</v>
      </c>
      <c r="K36" s="710">
        <v>0</v>
      </c>
      <c r="L36" s="710">
        <v>0</v>
      </c>
      <c r="M36" s="710"/>
      <c r="N36" s="710"/>
      <c r="O36" s="710">
        <v>0</v>
      </c>
      <c r="P36" s="710"/>
      <c r="Q36" s="710"/>
      <c r="R36" s="710">
        <v>0</v>
      </c>
      <c r="S36" s="710">
        <v>0</v>
      </c>
      <c r="T36" s="710">
        <v>0</v>
      </c>
      <c r="U36" s="710"/>
      <c r="V36" s="710"/>
      <c r="W36" s="710">
        <v>0</v>
      </c>
      <c r="X36" s="710"/>
      <c r="Y36" s="710"/>
      <c r="Z36" s="104"/>
    </row>
    <row r="37" spans="1:26" s="236" customFormat="1" ht="21.75" customHeight="1" hidden="1">
      <c r="A37" s="106"/>
      <c r="B37" s="710"/>
      <c r="C37" s="710"/>
      <c r="D37" s="710"/>
      <c r="E37" s="710"/>
      <c r="F37" s="710"/>
      <c r="G37" s="710"/>
      <c r="H37" s="710"/>
      <c r="I37" s="710"/>
      <c r="J37" s="710">
        <v>0</v>
      </c>
      <c r="K37" s="710">
        <v>0</v>
      </c>
      <c r="L37" s="710">
        <v>0</v>
      </c>
      <c r="M37" s="710"/>
      <c r="N37" s="710"/>
      <c r="O37" s="710">
        <v>0</v>
      </c>
      <c r="P37" s="710"/>
      <c r="Q37" s="710"/>
      <c r="R37" s="710">
        <v>0</v>
      </c>
      <c r="S37" s="710">
        <v>0</v>
      </c>
      <c r="T37" s="710">
        <v>0</v>
      </c>
      <c r="U37" s="710"/>
      <c r="V37" s="710"/>
      <c r="W37" s="710">
        <v>0</v>
      </c>
      <c r="X37" s="710"/>
      <c r="Y37" s="710"/>
      <c r="Z37" s="104"/>
    </row>
    <row r="38" spans="1:26" s="236" customFormat="1" ht="21.75" customHeight="1" hidden="1">
      <c r="A38" s="106"/>
      <c r="B38" s="710"/>
      <c r="C38" s="710"/>
      <c r="D38" s="710"/>
      <c r="E38" s="710"/>
      <c r="F38" s="710"/>
      <c r="G38" s="710"/>
      <c r="H38" s="710"/>
      <c r="I38" s="710"/>
      <c r="J38" s="710">
        <v>0</v>
      </c>
      <c r="K38" s="710">
        <v>0</v>
      </c>
      <c r="L38" s="710">
        <v>0</v>
      </c>
      <c r="M38" s="710"/>
      <c r="N38" s="710"/>
      <c r="O38" s="710">
        <v>0</v>
      </c>
      <c r="P38" s="710"/>
      <c r="Q38" s="710"/>
      <c r="R38" s="710">
        <v>0</v>
      </c>
      <c r="S38" s="710">
        <v>0</v>
      </c>
      <c r="T38" s="710">
        <v>0</v>
      </c>
      <c r="U38" s="710"/>
      <c r="V38" s="710"/>
      <c r="W38" s="710">
        <v>0</v>
      </c>
      <c r="X38" s="710"/>
      <c r="Y38" s="710"/>
      <c r="Z38" s="104"/>
    </row>
    <row r="39" spans="1:26" s="236" customFormat="1" ht="0.75" customHeight="1" hidden="1">
      <c r="A39" s="106"/>
      <c r="B39" s="710"/>
      <c r="C39" s="710"/>
      <c r="D39" s="710"/>
      <c r="E39" s="710"/>
      <c r="F39" s="710"/>
      <c r="G39" s="710"/>
      <c r="H39" s="710"/>
      <c r="I39" s="710"/>
      <c r="J39" s="710">
        <v>0</v>
      </c>
      <c r="K39" s="710">
        <v>0</v>
      </c>
      <c r="L39" s="710">
        <v>0</v>
      </c>
      <c r="M39" s="710"/>
      <c r="N39" s="710"/>
      <c r="O39" s="710">
        <v>0</v>
      </c>
      <c r="P39" s="710"/>
      <c r="Q39" s="710"/>
      <c r="R39" s="710">
        <v>0</v>
      </c>
      <c r="S39" s="710">
        <v>0</v>
      </c>
      <c r="T39" s="710">
        <v>0</v>
      </c>
      <c r="U39" s="710"/>
      <c r="V39" s="710"/>
      <c r="W39" s="710">
        <v>0</v>
      </c>
      <c r="X39" s="710"/>
      <c r="Y39" s="710"/>
      <c r="Z39" s="104"/>
    </row>
    <row r="40" spans="1:26" s="236" customFormat="1" ht="21.75" customHeight="1" hidden="1">
      <c r="A40" s="106"/>
      <c r="B40" s="710"/>
      <c r="C40" s="710"/>
      <c r="D40" s="710"/>
      <c r="E40" s="710"/>
      <c r="F40" s="710"/>
      <c r="G40" s="710"/>
      <c r="H40" s="710"/>
      <c r="I40" s="710"/>
      <c r="J40" s="710">
        <v>0</v>
      </c>
      <c r="K40" s="710">
        <v>0</v>
      </c>
      <c r="L40" s="710">
        <v>0</v>
      </c>
      <c r="M40" s="710"/>
      <c r="N40" s="710"/>
      <c r="O40" s="710">
        <v>0</v>
      </c>
      <c r="P40" s="710"/>
      <c r="Q40" s="710"/>
      <c r="R40" s="710">
        <v>0</v>
      </c>
      <c r="S40" s="710">
        <v>0</v>
      </c>
      <c r="T40" s="710">
        <v>0</v>
      </c>
      <c r="U40" s="710"/>
      <c r="V40" s="710"/>
      <c r="W40" s="710">
        <v>0</v>
      </c>
      <c r="X40" s="710"/>
      <c r="Y40" s="710"/>
      <c r="Z40" s="104"/>
    </row>
    <row r="41" spans="1:26" s="236" customFormat="1" ht="21.75" customHeight="1" hidden="1">
      <c r="A41" s="106"/>
      <c r="B41" s="710"/>
      <c r="C41" s="710"/>
      <c r="D41" s="710"/>
      <c r="E41" s="710"/>
      <c r="F41" s="710"/>
      <c r="G41" s="710"/>
      <c r="H41" s="710"/>
      <c r="I41" s="710"/>
      <c r="J41" s="710">
        <v>0</v>
      </c>
      <c r="K41" s="710">
        <v>0</v>
      </c>
      <c r="L41" s="710">
        <v>0</v>
      </c>
      <c r="M41" s="710"/>
      <c r="N41" s="710"/>
      <c r="O41" s="710">
        <v>0</v>
      </c>
      <c r="P41" s="710"/>
      <c r="Q41" s="710"/>
      <c r="R41" s="710">
        <v>0</v>
      </c>
      <c r="S41" s="710">
        <v>0</v>
      </c>
      <c r="T41" s="710">
        <v>0</v>
      </c>
      <c r="U41" s="710"/>
      <c r="V41" s="710"/>
      <c r="W41" s="710">
        <v>0</v>
      </c>
      <c r="X41" s="710"/>
      <c r="Y41" s="710"/>
      <c r="Z41" s="104"/>
    </row>
    <row r="42" spans="1:26" s="236" customFormat="1" ht="21.75" customHeight="1" hidden="1">
      <c r="A42" s="106"/>
      <c r="B42" s="710"/>
      <c r="C42" s="710"/>
      <c r="D42" s="710"/>
      <c r="E42" s="710"/>
      <c r="F42" s="710"/>
      <c r="G42" s="710"/>
      <c r="H42" s="710"/>
      <c r="I42" s="710"/>
      <c r="J42" s="710">
        <v>0</v>
      </c>
      <c r="K42" s="710">
        <v>0</v>
      </c>
      <c r="L42" s="710">
        <v>0</v>
      </c>
      <c r="M42" s="710"/>
      <c r="N42" s="710"/>
      <c r="O42" s="710">
        <v>0</v>
      </c>
      <c r="P42" s="710"/>
      <c r="Q42" s="710"/>
      <c r="R42" s="710">
        <v>0</v>
      </c>
      <c r="S42" s="710">
        <v>0</v>
      </c>
      <c r="T42" s="710">
        <v>0</v>
      </c>
      <c r="U42" s="710"/>
      <c r="V42" s="710"/>
      <c r="W42" s="710">
        <v>0</v>
      </c>
      <c r="X42" s="710"/>
      <c r="Y42" s="710"/>
      <c r="Z42" s="104"/>
    </row>
    <row r="43" spans="1:26" s="236" customFormat="1" ht="21.75" customHeight="1" hidden="1">
      <c r="A43" s="106"/>
      <c r="B43" s="710"/>
      <c r="C43" s="710"/>
      <c r="D43" s="710"/>
      <c r="E43" s="710"/>
      <c r="F43" s="710"/>
      <c r="G43" s="710"/>
      <c r="H43" s="710"/>
      <c r="I43" s="710"/>
      <c r="J43" s="710">
        <v>0</v>
      </c>
      <c r="K43" s="710">
        <v>0</v>
      </c>
      <c r="L43" s="710">
        <v>0</v>
      </c>
      <c r="M43" s="710"/>
      <c r="N43" s="710"/>
      <c r="O43" s="710">
        <v>0</v>
      </c>
      <c r="P43" s="710"/>
      <c r="Q43" s="710"/>
      <c r="R43" s="710">
        <v>0</v>
      </c>
      <c r="S43" s="710">
        <v>0</v>
      </c>
      <c r="T43" s="710">
        <v>0</v>
      </c>
      <c r="U43" s="710"/>
      <c r="V43" s="710"/>
      <c r="W43" s="710">
        <v>0</v>
      </c>
      <c r="X43" s="710"/>
      <c r="Y43" s="710"/>
      <c r="Z43" s="104"/>
    </row>
    <row r="44" spans="1:26" s="236" customFormat="1" ht="21.75" customHeight="1" hidden="1">
      <c r="A44" s="106"/>
      <c r="B44" s="710"/>
      <c r="C44" s="710"/>
      <c r="D44" s="710"/>
      <c r="E44" s="710"/>
      <c r="F44" s="710"/>
      <c r="G44" s="710"/>
      <c r="H44" s="710"/>
      <c r="I44" s="710"/>
      <c r="J44" s="710">
        <v>0</v>
      </c>
      <c r="K44" s="710">
        <v>0</v>
      </c>
      <c r="L44" s="710">
        <v>0</v>
      </c>
      <c r="M44" s="710"/>
      <c r="N44" s="710"/>
      <c r="O44" s="710">
        <v>0</v>
      </c>
      <c r="P44" s="710"/>
      <c r="Q44" s="710"/>
      <c r="R44" s="710">
        <v>0</v>
      </c>
      <c r="S44" s="710">
        <v>0</v>
      </c>
      <c r="T44" s="710">
        <v>0</v>
      </c>
      <c r="U44" s="710"/>
      <c r="V44" s="710"/>
      <c r="W44" s="710">
        <v>0</v>
      </c>
      <c r="X44" s="710"/>
      <c r="Y44" s="710"/>
      <c r="Z44" s="104"/>
    </row>
    <row r="45" spans="1:26" s="236" customFormat="1" ht="21.75" customHeight="1" hidden="1">
      <c r="A45" s="106"/>
      <c r="B45" s="710"/>
      <c r="C45" s="710"/>
      <c r="D45" s="710"/>
      <c r="E45" s="710"/>
      <c r="F45" s="710"/>
      <c r="G45" s="710"/>
      <c r="H45" s="710"/>
      <c r="I45" s="710"/>
      <c r="J45" s="710">
        <v>0</v>
      </c>
      <c r="K45" s="710">
        <v>0</v>
      </c>
      <c r="L45" s="710">
        <v>0</v>
      </c>
      <c r="M45" s="710"/>
      <c r="N45" s="710"/>
      <c r="O45" s="710">
        <v>0</v>
      </c>
      <c r="P45" s="710"/>
      <c r="Q45" s="710"/>
      <c r="R45" s="710">
        <v>0</v>
      </c>
      <c r="S45" s="710">
        <v>0</v>
      </c>
      <c r="T45" s="710">
        <v>0</v>
      </c>
      <c r="U45" s="710"/>
      <c r="V45" s="710"/>
      <c r="W45" s="710">
        <v>0</v>
      </c>
      <c r="X45" s="710"/>
      <c r="Y45" s="710"/>
      <c r="Z45" s="104"/>
    </row>
    <row r="46" spans="1:26" s="236" customFormat="1" ht="21.75" customHeight="1" hidden="1">
      <c r="A46" s="106"/>
      <c r="B46" s="710"/>
      <c r="C46" s="710"/>
      <c r="D46" s="710"/>
      <c r="E46" s="710"/>
      <c r="F46" s="710"/>
      <c r="G46" s="710"/>
      <c r="H46" s="710"/>
      <c r="I46" s="710"/>
      <c r="J46" s="710">
        <v>0</v>
      </c>
      <c r="K46" s="710">
        <v>0</v>
      </c>
      <c r="L46" s="710">
        <v>0</v>
      </c>
      <c r="M46" s="710"/>
      <c r="N46" s="710"/>
      <c r="O46" s="710">
        <v>0</v>
      </c>
      <c r="P46" s="710"/>
      <c r="Q46" s="710"/>
      <c r="R46" s="710">
        <v>0</v>
      </c>
      <c r="S46" s="710">
        <v>0</v>
      </c>
      <c r="T46" s="710">
        <v>0</v>
      </c>
      <c r="U46" s="710"/>
      <c r="V46" s="710"/>
      <c r="W46" s="710">
        <v>0</v>
      </c>
      <c r="X46" s="710"/>
      <c r="Y46" s="710"/>
      <c r="Z46" s="104"/>
    </row>
    <row r="47" spans="1:26" s="236" customFormat="1" ht="21.75" customHeight="1" hidden="1">
      <c r="A47" s="106"/>
      <c r="B47" s="710"/>
      <c r="C47" s="710"/>
      <c r="D47" s="710"/>
      <c r="E47" s="710"/>
      <c r="F47" s="710"/>
      <c r="G47" s="710"/>
      <c r="H47" s="710"/>
      <c r="I47" s="710"/>
      <c r="J47" s="710">
        <v>0</v>
      </c>
      <c r="K47" s="710">
        <v>0</v>
      </c>
      <c r="L47" s="710">
        <v>0</v>
      </c>
      <c r="M47" s="710"/>
      <c r="N47" s="710"/>
      <c r="O47" s="710">
        <v>0</v>
      </c>
      <c r="P47" s="710"/>
      <c r="Q47" s="710"/>
      <c r="R47" s="710">
        <v>0</v>
      </c>
      <c r="S47" s="710">
        <v>0</v>
      </c>
      <c r="T47" s="710">
        <v>0</v>
      </c>
      <c r="U47" s="710"/>
      <c r="V47" s="710"/>
      <c r="W47" s="710">
        <v>0</v>
      </c>
      <c r="X47" s="710"/>
      <c r="Y47" s="710"/>
      <c r="Z47" s="104"/>
    </row>
    <row r="48" spans="1:26" s="236" customFormat="1" ht="21.75" customHeight="1" hidden="1">
      <c r="A48" s="106"/>
      <c r="B48" s="710"/>
      <c r="C48" s="710"/>
      <c r="D48" s="710"/>
      <c r="E48" s="710"/>
      <c r="F48" s="710"/>
      <c r="G48" s="710"/>
      <c r="H48" s="710"/>
      <c r="I48" s="710"/>
      <c r="J48" s="710">
        <v>0</v>
      </c>
      <c r="K48" s="710">
        <v>0</v>
      </c>
      <c r="L48" s="710">
        <v>0</v>
      </c>
      <c r="M48" s="710"/>
      <c r="N48" s="710"/>
      <c r="O48" s="710">
        <v>0</v>
      </c>
      <c r="P48" s="710"/>
      <c r="Q48" s="710"/>
      <c r="R48" s="710">
        <v>0</v>
      </c>
      <c r="S48" s="710">
        <v>0</v>
      </c>
      <c r="T48" s="710">
        <v>0</v>
      </c>
      <c r="U48" s="710"/>
      <c r="V48" s="710"/>
      <c r="W48" s="710">
        <v>0</v>
      </c>
      <c r="X48" s="710"/>
      <c r="Y48" s="710"/>
      <c r="Z48" s="104"/>
    </row>
    <row r="49" spans="1:26" ht="3" customHeight="1" thickBot="1">
      <c r="A49" s="238"/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50"/>
      <c r="M49" s="350"/>
      <c r="N49" s="350"/>
      <c r="O49" s="351"/>
      <c r="P49" s="351"/>
      <c r="Q49" s="351"/>
      <c r="R49" s="349"/>
      <c r="S49" s="349"/>
      <c r="T49" s="352"/>
      <c r="U49" s="352"/>
      <c r="V49" s="352"/>
      <c r="W49" s="351"/>
      <c r="X49" s="351"/>
      <c r="Y49" s="351"/>
      <c r="Z49" s="355"/>
    </row>
    <row r="50" spans="1:26" ht="3" customHeight="1">
      <c r="A50" s="237"/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56"/>
      <c r="M50" s="356"/>
      <c r="N50" s="356"/>
      <c r="O50" s="357"/>
      <c r="P50" s="357"/>
      <c r="Q50" s="357"/>
      <c r="R50" s="348"/>
      <c r="S50" s="348"/>
      <c r="T50" s="358"/>
      <c r="U50" s="358"/>
      <c r="V50" s="358"/>
      <c r="W50" s="357"/>
      <c r="X50" s="357"/>
      <c r="Y50" s="357"/>
      <c r="Z50" s="232"/>
    </row>
    <row r="51" spans="1:25" ht="12" customHeight="1">
      <c r="A51" s="230" t="s">
        <v>198</v>
      </c>
      <c r="B51" s="244"/>
      <c r="C51" s="244"/>
      <c r="D51" s="244"/>
      <c r="E51" s="244"/>
      <c r="F51" s="244"/>
      <c r="G51" s="244"/>
      <c r="H51" s="244"/>
      <c r="I51" s="244"/>
      <c r="K51" s="244"/>
      <c r="O51" s="32" t="s">
        <v>139</v>
      </c>
      <c r="S51" s="244"/>
      <c r="T51" s="359"/>
      <c r="U51" s="359"/>
      <c r="V51" s="359"/>
      <c r="W51" s="357"/>
      <c r="X51" s="357"/>
      <c r="Y51" s="357"/>
    </row>
    <row r="52" spans="2:25" ht="12.75" customHeight="1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O52" s="244"/>
      <c r="P52" s="244"/>
      <c r="Q52" s="244"/>
      <c r="R52" s="244"/>
      <c r="S52" s="244"/>
      <c r="T52" s="244"/>
      <c r="U52" s="244"/>
      <c r="V52" s="244"/>
      <c r="W52" s="348"/>
      <c r="X52" s="348"/>
      <c r="Y52" s="348"/>
    </row>
    <row r="53" spans="2:18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O53" s="244"/>
      <c r="P53" s="244"/>
      <c r="Q53" s="244"/>
      <c r="R53" s="244"/>
    </row>
    <row r="54" spans="2:18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O54" s="244"/>
      <c r="P54" s="244"/>
      <c r="Q54" s="244"/>
      <c r="R54" s="244"/>
    </row>
    <row r="55" spans="2:18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O55" s="244"/>
      <c r="P55" s="244"/>
      <c r="Q55" s="244"/>
      <c r="R55" s="244"/>
    </row>
    <row r="56" spans="2:18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O56" s="244"/>
      <c r="P56" s="244"/>
      <c r="Q56" s="244"/>
      <c r="R56" s="244"/>
    </row>
    <row r="57" spans="2:18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O57" s="244"/>
      <c r="P57" s="244"/>
      <c r="Q57" s="244"/>
      <c r="R57" s="244"/>
    </row>
    <row r="58" spans="2:18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O58" s="244"/>
      <c r="P58" s="244"/>
      <c r="Q58" s="244"/>
      <c r="R58" s="244"/>
    </row>
    <row r="59" spans="2:18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O59" s="244"/>
      <c r="P59" s="244"/>
      <c r="Q59" s="244"/>
      <c r="R59" s="244"/>
    </row>
    <row r="60" spans="2:18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O60" s="244"/>
      <c r="P60" s="244"/>
      <c r="Q60" s="244"/>
      <c r="R60" s="244"/>
    </row>
    <row r="61" spans="2:18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O61" s="244"/>
      <c r="P61" s="244"/>
      <c r="Q61" s="244"/>
      <c r="R61" s="244"/>
    </row>
    <row r="62" spans="2:18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O62" s="244"/>
      <c r="P62" s="244"/>
      <c r="Q62" s="244"/>
      <c r="R62" s="244"/>
    </row>
    <row r="63" spans="2:18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O63" s="244"/>
      <c r="P63" s="244"/>
      <c r="Q63" s="244"/>
      <c r="R63" s="244"/>
    </row>
    <row r="64" spans="2:18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O64" s="244"/>
      <c r="P64" s="244"/>
      <c r="Q64" s="244"/>
      <c r="R64" s="244"/>
    </row>
    <row r="65" spans="2:18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O65" s="244"/>
      <c r="P65" s="244"/>
      <c r="Q65" s="244"/>
      <c r="R65" s="244"/>
    </row>
    <row r="66" spans="2:18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O66" s="244"/>
      <c r="P66" s="244"/>
      <c r="Q66" s="244"/>
      <c r="R66" s="244"/>
    </row>
    <row r="67" spans="2:18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O67" s="244"/>
      <c r="P67" s="244"/>
      <c r="Q67" s="244"/>
      <c r="R67" s="244"/>
    </row>
    <row r="68" spans="2:18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O68" s="244"/>
      <c r="P68" s="244"/>
      <c r="Q68" s="244"/>
      <c r="R68" s="244"/>
    </row>
    <row r="69" spans="2:18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O69" s="244"/>
      <c r="P69" s="244"/>
      <c r="Q69" s="244"/>
      <c r="R69" s="244"/>
    </row>
    <row r="70" spans="2:18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O70" s="244"/>
      <c r="P70" s="244"/>
      <c r="Q70" s="244"/>
      <c r="R70" s="244"/>
    </row>
    <row r="71" spans="2:18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O71" s="244"/>
      <c r="P71" s="244"/>
      <c r="Q71" s="244"/>
      <c r="R71" s="244"/>
    </row>
    <row r="72" spans="15:18" ht="15.75">
      <c r="O72" s="244"/>
      <c r="P72" s="244"/>
      <c r="Q72" s="244"/>
      <c r="R72" s="244"/>
    </row>
    <row r="73" spans="15:18" ht="15.75">
      <c r="O73" s="244"/>
      <c r="P73" s="244"/>
      <c r="Q73" s="244"/>
      <c r="R73" s="244"/>
    </row>
    <row r="74" spans="15:18" ht="15.75">
      <c r="O74" s="244"/>
      <c r="P74" s="244"/>
      <c r="Q74" s="244"/>
      <c r="R74" s="244"/>
    </row>
  </sheetData>
  <sheetProtection/>
  <mergeCells count="25">
    <mergeCell ref="S8:V8"/>
    <mergeCell ref="R6:Y6"/>
    <mergeCell ref="W7:Y7"/>
    <mergeCell ref="W8:Y8"/>
    <mergeCell ref="C7:F7"/>
    <mergeCell ref="O8:Q8"/>
    <mergeCell ref="A3:N3"/>
    <mergeCell ref="O3:Z3"/>
    <mergeCell ref="A6:A11"/>
    <mergeCell ref="Z6:Z11"/>
    <mergeCell ref="B6:I6"/>
    <mergeCell ref="K7:N7"/>
    <mergeCell ref="K8:N8"/>
    <mergeCell ref="J6:Q6"/>
    <mergeCell ref="S7:V7"/>
    <mergeCell ref="B10:B11"/>
    <mergeCell ref="B7:B9"/>
    <mergeCell ref="J10:J11"/>
    <mergeCell ref="J7:J9"/>
    <mergeCell ref="R10:R11"/>
    <mergeCell ref="R7:R9"/>
    <mergeCell ref="C8:F8"/>
    <mergeCell ref="G7:I7"/>
    <mergeCell ref="G8:I8"/>
    <mergeCell ref="O7:Q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1"/>
  <colBreaks count="1" manualBreakCount="1">
    <brk id="17" max="6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4" sqref="A4"/>
    </sheetView>
  </sheetViews>
  <sheetFormatPr defaultColWidth="7.99609375" defaultRowHeight="13.5"/>
  <cols>
    <col min="1" max="1" width="11.77734375" style="243" customWidth="1"/>
    <col min="2" max="25" width="7.77734375" style="243" customWidth="1"/>
    <col min="26" max="26" width="11.77734375" style="237" customWidth="1"/>
    <col min="27" max="59" width="0.55078125" style="237" customWidth="1"/>
    <col min="60" max="16384" width="7.99609375" style="237" customWidth="1"/>
  </cols>
  <sheetData>
    <row r="1" spans="1:26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1175"/>
      <c r="O1" s="1175"/>
      <c r="P1" s="1175"/>
      <c r="Q1" s="1175"/>
      <c r="R1" s="1175"/>
      <c r="S1" s="1175"/>
      <c r="T1" s="1175"/>
      <c r="U1" s="1175"/>
      <c r="V1" s="1175"/>
      <c r="W1" s="1175"/>
      <c r="X1" s="1175"/>
      <c r="Y1" s="1175"/>
      <c r="Z1" s="1178" t="s">
        <v>367</v>
      </c>
    </row>
    <row r="2" spans="1:25" s="232" customFormat="1" ht="12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6" s="6" customFormat="1" ht="29.25" customHeight="1">
      <c r="A3" s="1857" t="s">
        <v>1866</v>
      </c>
      <c r="B3" s="1857"/>
      <c r="C3" s="1857"/>
      <c r="D3" s="1857"/>
      <c r="E3" s="1857"/>
      <c r="F3" s="1857"/>
      <c r="G3" s="1857"/>
      <c r="H3" s="1857"/>
      <c r="I3" s="1857"/>
      <c r="J3" s="1857"/>
      <c r="K3" s="1857"/>
      <c r="L3" s="1857"/>
      <c r="M3" s="1857"/>
      <c r="N3" s="1857" t="s">
        <v>1639</v>
      </c>
      <c r="O3" s="1857"/>
      <c r="P3" s="1857"/>
      <c r="Q3" s="1857"/>
      <c r="R3" s="1857"/>
      <c r="S3" s="1857"/>
      <c r="T3" s="1857"/>
      <c r="U3" s="1857"/>
      <c r="V3" s="1857"/>
      <c r="W3" s="1857"/>
      <c r="X3" s="1857"/>
      <c r="Y3" s="1857"/>
      <c r="Z3" s="1857"/>
    </row>
    <row r="4" spans="1:25" s="234" customFormat="1" ht="12" customHeight="1">
      <c r="A4" s="303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</row>
    <row r="5" spans="1:26" s="925" customFormat="1" ht="12" customHeight="1" thickBot="1">
      <c r="A5" s="925" t="s">
        <v>995</v>
      </c>
      <c r="R5" s="928"/>
      <c r="S5" s="928"/>
      <c r="T5" s="928"/>
      <c r="U5" s="928"/>
      <c r="V5" s="928"/>
      <c r="W5" s="928"/>
      <c r="X5" s="928"/>
      <c r="Y5" s="928"/>
      <c r="Z5" s="929" t="s">
        <v>368</v>
      </c>
    </row>
    <row r="6" spans="1:26" s="236" customFormat="1" ht="32.25" customHeight="1">
      <c r="A6" s="1878" t="s">
        <v>1012</v>
      </c>
      <c r="B6" s="930" t="s">
        <v>1013</v>
      </c>
      <c r="C6" s="931"/>
      <c r="D6" s="931"/>
      <c r="E6" s="931"/>
      <c r="F6" s="1873" t="s">
        <v>1020</v>
      </c>
      <c r="G6" s="1880"/>
      <c r="H6" s="1880"/>
      <c r="I6" s="1881"/>
      <c r="J6" s="1873" t="s">
        <v>1021</v>
      </c>
      <c r="K6" s="1885"/>
      <c r="L6" s="1885"/>
      <c r="M6" s="1886"/>
      <c r="N6" s="1873" t="s">
        <v>1022</v>
      </c>
      <c r="O6" s="1874"/>
      <c r="P6" s="1874"/>
      <c r="Q6" s="1875"/>
      <c r="R6" s="1873" t="s">
        <v>1023</v>
      </c>
      <c r="S6" s="1874"/>
      <c r="T6" s="1874"/>
      <c r="U6" s="1875"/>
      <c r="V6" s="1873" t="s">
        <v>1024</v>
      </c>
      <c r="W6" s="1874"/>
      <c r="X6" s="1874"/>
      <c r="Y6" s="1875"/>
      <c r="Z6" s="1882" t="s">
        <v>369</v>
      </c>
    </row>
    <row r="7" spans="1:26" s="236" customFormat="1" ht="33.75" customHeight="1">
      <c r="A7" s="1879"/>
      <c r="B7" s="1876" t="s">
        <v>1640</v>
      </c>
      <c r="C7" s="932" t="s">
        <v>1003</v>
      </c>
      <c r="D7" s="933"/>
      <c r="E7" s="1876" t="s">
        <v>1019</v>
      </c>
      <c r="F7" s="1876" t="s">
        <v>1640</v>
      </c>
      <c r="G7" s="932" t="s">
        <v>1003</v>
      </c>
      <c r="H7" s="933"/>
      <c r="I7" s="1876" t="s">
        <v>1019</v>
      </c>
      <c r="J7" s="1876" t="s">
        <v>1640</v>
      </c>
      <c r="K7" s="932" t="s">
        <v>1003</v>
      </c>
      <c r="L7" s="933"/>
      <c r="M7" s="1876" t="s">
        <v>1019</v>
      </c>
      <c r="N7" s="1876" t="s">
        <v>1640</v>
      </c>
      <c r="O7" s="932" t="s">
        <v>1003</v>
      </c>
      <c r="P7" s="933"/>
      <c r="Q7" s="1876" t="s">
        <v>1019</v>
      </c>
      <c r="R7" s="1876" t="s">
        <v>1640</v>
      </c>
      <c r="S7" s="932" t="s">
        <v>1002</v>
      </c>
      <c r="T7" s="933"/>
      <c r="U7" s="1876" t="s">
        <v>1019</v>
      </c>
      <c r="V7" s="1876" t="s">
        <v>1640</v>
      </c>
      <c r="W7" s="932" t="s">
        <v>1002</v>
      </c>
      <c r="X7" s="933"/>
      <c r="Y7" s="1876" t="s">
        <v>1019</v>
      </c>
      <c r="Z7" s="1883"/>
    </row>
    <row r="8" spans="1:26" s="236" customFormat="1" ht="29.25" customHeight="1">
      <c r="A8" s="1678"/>
      <c r="B8" s="1877"/>
      <c r="C8" s="932" t="s">
        <v>1004</v>
      </c>
      <c r="D8" s="932" t="s">
        <v>1005</v>
      </c>
      <c r="E8" s="1876"/>
      <c r="F8" s="1877"/>
      <c r="G8" s="932" t="s">
        <v>1004</v>
      </c>
      <c r="H8" s="932" t="s">
        <v>1005</v>
      </c>
      <c r="I8" s="1876"/>
      <c r="J8" s="1877"/>
      <c r="K8" s="932" t="s">
        <v>1004</v>
      </c>
      <c r="L8" s="932" t="s">
        <v>1005</v>
      </c>
      <c r="M8" s="1876"/>
      <c r="N8" s="1877"/>
      <c r="O8" s="932" t="s">
        <v>1004</v>
      </c>
      <c r="P8" s="932" t="s">
        <v>1005</v>
      </c>
      <c r="Q8" s="1876"/>
      <c r="R8" s="1877"/>
      <c r="S8" s="932" t="s">
        <v>1004</v>
      </c>
      <c r="T8" s="932" t="s">
        <v>1005</v>
      </c>
      <c r="U8" s="1876"/>
      <c r="V8" s="1877"/>
      <c r="W8" s="932" t="s">
        <v>1004</v>
      </c>
      <c r="X8" s="932" t="s">
        <v>1005</v>
      </c>
      <c r="Y8" s="1876"/>
      <c r="Z8" s="1884"/>
    </row>
    <row r="9" spans="1:26" s="236" customFormat="1" ht="19.5" customHeight="1">
      <c r="A9" s="1182">
        <v>2016</v>
      </c>
      <c r="B9" s="471">
        <v>8</v>
      </c>
      <c r="C9" s="471">
        <v>631</v>
      </c>
      <c r="D9" s="471">
        <v>198</v>
      </c>
      <c r="E9" s="471">
        <v>168</v>
      </c>
      <c r="F9" s="471">
        <v>2</v>
      </c>
      <c r="G9" s="471">
        <v>280</v>
      </c>
      <c r="H9" s="471">
        <v>73</v>
      </c>
      <c r="I9" s="471">
        <v>75</v>
      </c>
      <c r="J9" s="471">
        <v>2</v>
      </c>
      <c r="K9" s="471">
        <v>39</v>
      </c>
      <c r="L9" s="471">
        <v>24</v>
      </c>
      <c r="M9" s="471">
        <v>12</v>
      </c>
      <c r="N9" s="471">
        <v>1</v>
      </c>
      <c r="O9" s="471">
        <v>2</v>
      </c>
      <c r="P9" s="471">
        <v>0</v>
      </c>
      <c r="Q9" s="471">
        <v>1</v>
      </c>
      <c r="R9" s="471">
        <v>2</v>
      </c>
      <c r="S9" s="471">
        <v>230</v>
      </c>
      <c r="T9" s="471">
        <v>25</v>
      </c>
      <c r="U9" s="471">
        <v>75</v>
      </c>
      <c r="V9" s="471">
        <v>1</v>
      </c>
      <c r="W9" s="471">
        <v>80</v>
      </c>
      <c r="X9" s="471">
        <v>80</v>
      </c>
      <c r="Y9" s="471">
        <v>5</v>
      </c>
      <c r="Z9" s="1183">
        <v>2016</v>
      </c>
    </row>
    <row r="10" spans="1:26" s="236" customFormat="1" ht="19.5" customHeight="1">
      <c r="A10" s="1182">
        <v>2017</v>
      </c>
      <c r="B10" s="471">
        <v>7</v>
      </c>
      <c r="C10" s="471">
        <v>626</v>
      </c>
      <c r="D10" s="471">
        <v>206</v>
      </c>
      <c r="E10" s="471">
        <v>207</v>
      </c>
      <c r="F10" s="471">
        <v>2</v>
      </c>
      <c r="G10" s="471">
        <v>280</v>
      </c>
      <c r="H10" s="471">
        <v>80</v>
      </c>
      <c r="I10" s="471">
        <v>94</v>
      </c>
      <c r="J10" s="471">
        <v>1</v>
      </c>
      <c r="K10" s="471">
        <v>30</v>
      </c>
      <c r="L10" s="471">
        <v>15</v>
      </c>
      <c r="M10" s="471">
        <v>11</v>
      </c>
      <c r="N10" s="471">
        <v>1</v>
      </c>
      <c r="O10" s="471">
        <v>6</v>
      </c>
      <c r="P10" s="471">
        <v>0</v>
      </c>
      <c r="Q10" s="471">
        <v>5</v>
      </c>
      <c r="R10" s="471">
        <v>2</v>
      </c>
      <c r="S10" s="471">
        <v>230</v>
      </c>
      <c r="T10" s="471">
        <v>31</v>
      </c>
      <c r="U10" s="471">
        <v>95</v>
      </c>
      <c r="V10" s="471">
        <v>1</v>
      </c>
      <c r="W10" s="471">
        <v>80</v>
      </c>
      <c r="X10" s="471">
        <v>80</v>
      </c>
      <c r="Y10" s="471">
        <v>2</v>
      </c>
      <c r="Z10" s="1183">
        <v>2017</v>
      </c>
    </row>
    <row r="11" spans="1:26" s="236" customFormat="1" ht="19.5" customHeight="1">
      <c r="A11" s="1182">
        <v>2018</v>
      </c>
      <c r="B11" s="471">
        <f>SUM(F11,J11,N11,R11,V11)</f>
        <v>7</v>
      </c>
      <c r="C11" s="471">
        <f>SUM(G11,K11,O11,S11,W11)</f>
        <v>119</v>
      </c>
      <c r="D11" s="471">
        <f>SUM(H11,L11,P11,T11,X11)</f>
        <v>272</v>
      </c>
      <c r="E11" s="471">
        <f>SUM(I11,M11,Q11,U11,Y11)</f>
        <v>135</v>
      </c>
      <c r="F11" s="471">
        <v>2</v>
      </c>
      <c r="G11" s="1290" t="s">
        <v>117</v>
      </c>
      <c r="H11" s="471">
        <v>105</v>
      </c>
      <c r="I11" s="471">
        <v>84</v>
      </c>
      <c r="J11" s="471">
        <v>2</v>
      </c>
      <c r="K11" s="471">
        <v>39</v>
      </c>
      <c r="L11" s="471">
        <v>28</v>
      </c>
      <c r="M11" s="471">
        <v>13</v>
      </c>
      <c r="N11" s="471">
        <v>0</v>
      </c>
      <c r="O11" s="471">
        <v>0</v>
      </c>
      <c r="P11" s="471">
        <v>0</v>
      </c>
      <c r="Q11" s="471">
        <v>0</v>
      </c>
      <c r="R11" s="471">
        <v>2</v>
      </c>
      <c r="S11" s="1290" t="s">
        <v>117</v>
      </c>
      <c r="T11" s="471">
        <v>59</v>
      </c>
      <c r="U11" s="471">
        <v>36</v>
      </c>
      <c r="V11" s="471">
        <v>1</v>
      </c>
      <c r="W11" s="471">
        <v>80</v>
      </c>
      <c r="X11" s="471">
        <v>80</v>
      </c>
      <c r="Y11" s="471">
        <v>2</v>
      </c>
      <c r="Z11" s="1183">
        <v>2018</v>
      </c>
    </row>
    <row r="12" spans="1:26" s="236" customFormat="1" ht="19.5" customHeight="1">
      <c r="A12" s="988">
        <v>2019</v>
      </c>
      <c r="B12" s="471">
        <v>7</v>
      </c>
      <c r="C12" s="471">
        <v>119</v>
      </c>
      <c r="D12" s="471">
        <v>355</v>
      </c>
      <c r="E12" s="471">
        <v>262</v>
      </c>
      <c r="F12" s="471">
        <v>2</v>
      </c>
      <c r="G12" s="1290" t="s">
        <v>117</v>
      </c>
      <c r="H12" s="471">
        <v>148</v>
      </c>
      <c r="I12" s="471">
        <v>122</v>
      </c>
      <c r="J12" s="471">
        <v>2</v>
      </c>
      <c r="K12" s="471">
        <v>39</v>
      </c>
      <c r="L12" s="471">
        <v>36</v>
      </c>
      <c r="M12" s="471">
        <v>14</v>
      </c>
      <c r="N12" s="471">
        <v>0</v>
      </c>
      <c r="O12" s="471">
        <v>0</v>
      </c>
      <c r="P12" s="471">
        <v>0</v>
      </c>
      <c r="Q12" s="471">
        <v>0</v>
      </c>
      <c r="R12" s="471">
        <v>2</v>
      </c>
      <c r="S12" s="1290" t="s">
        <v>117</v>
      </c>
      <c r="T12" s="471">
        <v>91</v>
      </c>
      <c r="U12" s="471">
        <v>124</v>
      </c>
      <c r="V12" s="471">
        <v>1</v>
      </c>
      <c r="W12" s="471">
        <v>80</v>
      </c>
      <c r="X12" s="471">
        <v>80</v>
      </c>
      <c r="Y12" s="471">
        <v>2</v>
      </c>
      <c r="Z12" s="1183">
        <v>2019</v>
      </c>
    </row>
    <row r="13" spans="1:26" s="927" customFormat="1" ht="19.5" customHeight="1">
      <c r="A13" s="456">
        <v>2020</v>
      </c>
      <c r="B13" s="1291">
        <f aca="true" t="shared" si="0" ref="B13:Y13">SUM(B14:B29)</f>
        <v>14</v>
      </c>
      <c r="C13" s="1291">
        <f t="shared" si="0"/>
        <v>109</v>
      </c>
      <c r="D13" s="1291">
        <f t="shared" si="0"/>
        <v>698</v>
      </c>
      <c r="E13" s="1291">
        <f t="shared" si="0"/>
        <v>542</v>
      </c>
      <c r="F13" s="1291">
        <f t="shared" si="0"/>
        <v>6</v>
      </c>
      <c r="G13" s="670" t="s">
        <v>117</v>
      </c>
      <c r="H13" s="1291">
        <f t="shared" si="0"/>
        <v>339</v>
      </c>
      <c r="I13" s="1291">
        <f t="shared" si="0"/>
        <v>289</v>
      </c>
      <c r="J13" s="1291">
        <f t="shared" si="0"/>
        <v>2</v>
      </c>
      <c r="K13" s="1291">
        <f t="shared" si="0"/>
        <v>29</v>
      </c>
      <c r="L13" s="1291">
        <f t="shared" si="0"/>
        <v>14</v>
      </c>
      <c r="M13" s="1291">
        <f t="shared" si="0"/>
        <v>11</v>
      </c>
      <c r="N13" s="1291">
        <f t="shared" si="0"/>
        <v>0</v>
      </c>
      <c r="O13" s="1291">
        <f>SUM(O14:O29)</f>
        <v>0</v>
      </c>
      <c r="P13" s="1291">
        <f t="shared" si="0"/>
        <v>0</v>
      </c>
      <c r="Q13" s="1291">
        <f t="shared" si="0"/>
        <v>0</v>
      </c>
      <c r="R13" s="1291">
        <f t="shared" si="0"/>
        <v>5</v>
      </c>
      <c r="S13" s="670" t="s">
        <v>117</v>
      </c>
      <c r="T13" s="1291">
        <f t="shared" si="0"/>
        <v>265</v>
      </c>
      <c r="U13" s="1291">
        <f t="shared" si="0"/>
        <v>239</v>
      </c>
      <c r="V13" s="1291">
        <f t="shared" si="0"/>
        <v>1</v>
      </c>
      <c r="W13" s="1291">
        <f t="shared" si="0"/>
        <v>80</v>
      </c>
      <c r="X13" s="1291">
        <f t="shared" si="0"/>
        <v>80</v>
      </c>
      <c r="Y13" s="1291">
        <f t="shared" si="0"/>
        <v>3</v>
      </c>
      <c r="Z13" s="457">
        <v>2020</v>
      </c>
    </row>
    <row r="14" spans="1:26" s="236" customFormat="1" ht="19.5" customHeight="1">
      <c r="A14" s="106" t="s">
        <v>370</v>
      </c>
      <c r="B14" s="471">
        <f aca="true" t="shared" si="1" ref="B14:B29">SUM(F14,J14,N14,R14,V14)</f>
        <v>2</v>
      </c>
      <c r="C14" s="471">
        <f aca="true" t="shared" si="2" ref="C14:C29">SUM(G14,K14,O14,S14,W14)</f>
        <v>0</v>
      </c>
      <c r="D14" s="471">
        <f aca="true" t="shared" si="3" ref="D14:D29">SUM(H14,L14,P14,T14,X14)</f>
        <v>47</v>
      </c>
      <c r="E14" s="471">
        <f aca="true" t="shared" si="4" ref="E14:E29">SUM(I14,M14,Q14,U14,Y14)</f>
        <v>40</v>
      </c>
      <c r="F14" s="471">
        <v>1</v>
      </c>
      <c r="G14" s="668" t="s">
        <v>1402</v>
      </c>
      <c r="H14" s="471">
        <v>40</v>
      </c>
      <c r="I14" s="471">
        <v>36</v>
      </c>
      <c r="J14" s="471">
        <v>0</v>
      </c>
      <c r="K14" s="471">
        <v>0</v>
      </c>
      <c r="L14" s="471">
        <v>0</v>
      </c>
      <c r="M14" s="471">
        <v>0</v>
      </c>
      <c r="N14" s="471">
        <v>0</v>
      </c>
      <c r="O14" s="471">
        <v>0</v>
      </c>
      <c r="P14" s="471">
        <v>0</v>
      </c>
      <c r="Q14" s="471">
        <v>0</v>
      </c>
      <c r="R14" s="471">
        <v>1</v>
      </c>
      <c r="S14" s="668" t="s">
        <v>117</v>
      </c>
      <c r="T14" s="471">
        <v>7</v>
      </c>
      <c r="U14" s="471">
        <v>4</v>
      </c>
      <c r="V14" s="471">
        <v>0</v>
      </c>
      <c r="W14" s="471">
        <v>0</v>
      </c>
      <c r="X14" s="471">
        <v>0</v>
      </c>
      <c r="Y14" s="471">
        <v>0</v>
      </c>
      <c r="Z14" s="45" t="s">
        <v>371</v>
      </c>
    </row>
    <row r="15" spans="1:26" s="236" customFormat="1" ht="19.5" customHeight="1">
      <c r="A15" s="106" t="s">
        <v>1006</v>
      </c>
      <c r="B15" s="471">
        <f t="shared" si="1"/>
        <v>0</v>
      </c>
      <c r="C15" s="471">
        <f t="shared" si="2"/>
        <v>0</v>
      </c>
      <c r="D15" s="471">
        <f t="shared" si="3"/>
        <v>0</v>
      </c>
      <c r="E15" s="471">
        <f t="shared" si="4"/>
        <v>0</v>
      </c>
      <c r="F15" s="471">
        <v>0</v>
      </c>
      <c r="G15" s="668" t="s">
        <v>117</v>
      </c>
      <c r="H15" s="471">
        <v>0</v>
      </c>
      <c r="I15" s="471">
        <v>0</v>
      </c>
      <c r="J15" s="471">
        <v>0</v>
      </c>
      <c r="K15" s="471">
        <v>0</v>
      </c>
      <c r="L15" s="471">
        <v>0</v>
      </c>
      <c r="M15" s="471">
        <v>0</v>
      </c>
      <c r="N15" s="471">
        <v>0</v>
      </c>
      <c r="O15" s="471">
        <v>0</v>
      </c>
      <c r="P15" s="471">
        <v>0</v>
      </c>
      <c r="Q15" s="471">
        <v>0</v>
      </c>
      <c r="R15" s="471">
        <v>0</v>
      </c>
      <c r="S15" s="668" t="s">
        <v>117</v>
      </c>
      <c r="T15" s="471">
        <v>0</v>
      </c>
      <c r="U15" s="471">
        <v>0</v>
      </c>
      <c r="V15" s="471">
        <v>0</v>
      </c>
      <c r="W15" s="471">
        <v>0</v>
      </c>
      <c r="X15" s="471">
        <v>0</v>
      </c>
      <c r="Y15" s="471">
        <v>0</v>
      </c>
      <c r="Z15" s="104" t="s">
        <v>372</v>
      </c>
    </row>
    <row r="16" spans="1:26" s="236" customFormat="1" ht="19.5" customHeight="1">
      <c r="A16" s="106" t="s">
        <v>373</v>
      </c>
      <c r="B16" s="471">
        <f t="shared" si="1"/>
        <v>1</v>
      </c>
      <c r="C16" s="471">
        <f t="shared" si="2"/>
        <v>9</v>
      </c>
      <c r="D16" s="471">
        <f t="shared" si="3"/>
        <v>5</v>
      </c>
      <c r="E16" s="471">
        <f>SUM(I16,M16,Q16,U16,Y16)</f>
        <v>4</v>
      </c>
      <c r="F16" s="471">
        <v>0</v>
      </c>
      <c r="G16" s="668" t="s">
        <v>117</v>
      </c>
      <c r="H16" s="471">
        <v>0</v>
      </c>
      <c r="I16" s="471">
        <v>0</v>
      </c>
      <c r="J16" s="471">
        <v>1</v>
      </c>
      <c r="K16" s="471">
        <v>9</v>
      </c>
      <c r="L16" s="471">
        <v>5</v>
      </c>
      <c r="M16" s="471">
        <v>4</v>
      </c>
      <c r="N16" s="471">
        <v>0</v>
      </c>
      <c r="O16" s="471">
        <v>0</v>
      </c>
      <c r="P16" s="471">
        <v>0</v>
      </c>
      <c r="Q16" s="471">
        <v>0</v>
      </c>
      <c r="R16" s="471">
        <v>0</v>
      </c>
      <c r="S16" s="668" t="s">
        <v>117</v>
      </c>
      <c r="T16" s="471">
        <v>0</v>
      </c>
      <c r="U16" s="471">
        <v>0</v>
      </c>
      <c r="V16" s="471">
        <v>0</v>
      </c>
      <c r="W16" s="471">
        <v>0</v>
      </c>
      <c r="X16" s="471">
        <v>0</v>
      </c>
      <c r="Y16" s="471">
        <v>0</v>
      </c>
      <c r="Z16" s="104" t="s">
        <v>57</v>
      </c>
    </row>
    <row r="17" spans="1:26" s="236" customFormat="1" ht="19.5" customHeight="1">
      <c r="A17" s="106" t="s">
        <v>1014</v>
      </c>
      <c r="B17" s="471">
        <f t="shared" si="1"/>
        <v>0</v>
      </c>
      <c r="C17" s="471">
        <f t="shared" si="2"/>
        <v>0</v>
      </c>
      <c r="D17" s="471">
        <f t="shared" si="3"/>
        <v>0</v>
      </c>
      <c r="E17" s="471">
        <f t="shared" si="4"/>
        <v>0</v>
      </c>
      <c r="F17" s="471">
        <v>0</v>
      </c>
      <c r="G17" s="668" t="s">
        <v>117</v>
      </c>
      <c r="H17" s="471">
        <v>0</v>
      </c>
      <c r="I17" s="471">
        <v>0</v>
      </c>
      <c r="J17" s="471">
        <v>0</v>
      </c>
      <c r="K17" s="471">
        <v>0</v>
      </c>
      <c r="L17" s="471">
        <v>0</v>
      </c>
      <c r="M17" s="471">
        <v>0</v>
      </c>
      <c r="N17" s="471">
        <v>0</v>
      </c>
      <c r="O17" s="471">
        <v>0</v>
      </c>
      <c r="P17" s="471">
        <v>0</v>
      </c>
      <c r="Q17" s="471">
        <v>0</v>
      </c>
      <c r="R17" s="471">
        <v>0</v>
      </c>
      <c r="S17" s="668" t="s">
        <v>117</v>
      </c>
      <c r="T17" s="471">
        <v>0</v>
      </c>
      <c r="U17" s="471">
        <v>0</v>
      </c>
      <c r="V17" s="471">
        <v>0</v>
      </c>
      <c r="W17" s="471">
        <v>0</v>
      </c>
      <c r="X17" s="471">
        <v>0</v>
      </c>
      <c r="Y17" s="471">
        <v>0</v>
      </c>
      <c r="Z17" s="104" t="s">
        <v>374</v>
      </c>
    </row>
    <row r="18" spans="1:26" s="236" customFormat="1" ht="19.5" customHeight="1">
      <c r="A18" s="106" t="s">
        <v>1007</v>
      </c>
      <c r="B18" s="471">
        <f t="shared" si="1"/>
        <v>0</v>
      </c>
      <c r="C18" s="471">
        <f t="shared" si="2"/>
        <v>0</v>
      </c>
      <c r="D18" s="471">
        <f t="shared" si="3"/>
        <v>0</v>
      </c>
      <c r="E18" s="471">
        <f t="shared" si="4"/>
        <v>0</v>
      </c>
      <c r="F18" s="471">
        <v>0</v>
      </c>
      <c r="G18" s="668" t="s">
        <v>117</v>
      </c>
      <c r="H18" s="471">
        <v>0</v>
      </c>
      <c r="I18" s="471">
        <v>0</v>
      </c>
      <c r="J18" s="471">
        <v>0</v>
      </c>
      <c r="K18" s="471">
        <v>0</v>
      </c>
      <c r="L18" s="471">
        <v>0</v>
      </c>
      <c r="M18" s="471">
        <v>0</v>
      </c>
      <c r="N18" s="471">
        <v>0</v>
      </c>
      <c r="O18" s="471">
        <v>0</v>
      </c>
      <c r="P18" s="471">
        <v>0</v>
      </c>
      <c r="Q18" s="471">
        <v>0</v>
      </c>
      <c r="R18" s="471">
        <v>0</v>
      </c>
      <c r="S18" s="668" t="s">
        <v>117</v>
      </c>
      <c r="T18" s="471">
        <v>0</v>
      </c>
      <c r="U18" s="471">
        <v>0</v>
      </c>
      <c r="V18" s="471">
        <v>0</v>
      </c>
      <c r="W18" s="471">
        <v>0</v>
      </c>
      <c r="X18" s="471">
        <v>0</v>
      </c>
      <c r="Y18" s="471">
        <v>0</v>
      </c>
      <c r="Z18" s="104" t="s">
        <v>59</v>
      </c>
    </row>
    <row r="19" spans="1:26" s="236" customFormat="1" ht="19.5" customHeight="1">
      <c r="A19" s="106" t="s">
        <v>1008</v>
      </c>
      <c r="B19" s="471">
        <f t="shared" si="1"/>
        <v>1</v>
      </c>
      <c r="C19" s="471">
        <f t="shared" si="2"/>
        <v>20</v>
      </c>
      <c r="D19" s="471">
        <f t="shared" si="3"/>
        <v>9</v>
      </c>
      <c r="E19" s="471">
        <f t="shared" si="4"/>
        <v>7</v>
      </c>
      <c r="F19" s="471">
        <v>0</v>
      </c>
      <c r="G19" s="668" t="s">
        <v>117</v>
      </c>
      <c r="H19" s="471">
        <v>0</v>
      </c>
      <c r="I19" s="471">
        <v>0</v>
      </c>
      <c r="J19" s="471">
        <v>1</v>
      </c>
      <c r="K19" s="471">
        <v>20</v>
      </c>
      <c r="L19" s="471">
        <v>9</v>
      </c>
      <c r="M19" s="471">
        <v>7</v>
      </c>
      <c r="N19" s="471">
        <v>0</v>
      </c>
      <c r="O19" s="471">
        <v>0</v>
      </c>
      <c r="P19" s="471">
        <v>0</v>
      </c>
      <c r="Q19" s="471">
        <v>0</v>
      </c>
      <c r="R19" s="471">
        <v>0</v>
      </c>
      <c r="S19" s="668" t="s">
        <v>117</v>
      </c>
      <c r="T19" s="471">
        <v>0</v>
      </c>
      <c r="U19" s="471">
        <v>0</v>
      </c>
      <c r="V19" s="471">
        <v>0</v>
      </c>
      <c r="W19" s="471">
        <v>0</v>
      </c>
      <c r="X19" s="471">
        <v>0</v>
      </c>
      <c r="Y19" s="471">
        <v>0</v>
      </c>
      <c r="Z19" s="104" t="s">
        <v>375</v>
      </c>
    </row>
    <row r="20" spans="1:26" s="236" customFormat="1" ht="19.5" customHeight="1">
      <c r="A20" s="106" t="s">
        <v>1009</v>
      </c>
      <c r="B20" s="471">
        <f t="shared" si="1"/>
        <v>0</v>
      </c>
      <c r="C20" s="471">
        <f t="shared" si="2"/>
        <v>0</v>
      </c>
      <c r="D20" s="471">
        <f t="shared" si="3"/>
        <v>0</v>
      </c>
      <c r="E20" s="471">
        <f t="shared" si="4"/>
        <v>0</v>
      </c>
      <c r="F20" s="471">
        <v>0</v>
      </c>
      <c r="G20" s="668" t="s">
        <v>117</v>
      </c>
      <c r="H20" s="471">
        <v>0</v>
      </c>
      <c r="I20" s="471">
        <v>0</v>
      </c>
      <c r="J20" s="471">
        <v>0</v>
      </c>
      <c r="K20" s="471">
        <v>0</v>
      </c>
      <c r="L20" s="471">
        <v>0</v>
      </c>
      <c r="M20" s="471">
        <v>0</v>
      </c>
      <c r="N20" s="471">
        <v>0</v>
      </c>
      <c r="O20" s="471">
        <v>0</v>
      </c>
      <c r="P20" s="471">
        <v>0</v>
      </c>
      <c r="Q20" s="471">
        <v>0</v>
      </c>
      <c r="R20" s="471">
        <v>0</v>
      </c>
      <c r="S20" s="668" t="s">
        <v>117</v>
      </c>
      <c r="T20" s="471">
        <v>0</v>
      </c>
      <c r="U20" s="471">
        <v>0</v>
      </c>
      <c r="V20" s="471">
        <v>0</v>
      </c>
      <c r="W20" s="471">
        <v>0</v>
      </c>
      <c r="X20" s="471">
        <v>0</v>
      </c>
      <c r="Y20" s="471">
        <v>0</v>
      </c>
      <c r="Z20" s="104" t="s">
        <v>61</v>
      </c>
    </row>
    <row r="21" spans="1:26" s="236" customFormat="1" ht="19.5" customHeight="1">
      <c r="A21" s="106" t="s">
        <v>1015</v>
      </c>
      <c r="B21" s="471">
        <f t="shared" si="1"/>
        <v>0</v>
      </c>
      <c r="C21" s="471">
        <f t="shared" si="2"/>
        <v>0</v>
      </c>
      <c r="D21" s="471">
        <f t="shared" si="3"/>
        <v>0</v>
      </c>
      <c r="E21" s="471">
        <f t="shared" si="4"/>
        <v>0</v>
      </c>
      <c r="F21" s="471">
        <v>0</v>
      </c>
      <c r="G21" s="668" t="s">
        <v>117</v>
      </c>
      <c r="H21" s="471">
        <v>0</v>
      </c>
      <c r="I21" s="471">
        <v>0</v>
      </c>
      <c r="J21" s="471">
        <v>0</v>
      </c>
      <c r="K21" s="471">
        <v>0</v>
      </c>
      <c r="L21" s="471">
        <v>0</v>
      </c>
      <c r="M21" s="471">
        <v>0</v>
      </c>
      <c r="N21" s="471">
        <v>0</v>
      </c>
      <c r="O21" s="471">
        <v>0</v>
      </c>
      <c r="P21" s="471">
        <v>0</v>
      </c>
      <c r="Q21" s="471">
        <v>0</v>
      </c>
      <c r="R21" s="471">
        <v>0</v>
      </c>
      <c r="S21" s="668" t="s">
        <v>117</v>
      </c>
      <c r="T21" s="471">
        <v>0</v>
      </c>
      <c r="U21" s="471">
        <v>0</v>
      </c>
      <c r="V21" s="471">
        <v>0</v>
      </c>
      <c r="W21" s="471">
        <v>0</v>
      </c>
      <c r="X21" s="471">
        <v>0</v>
      </c>
      <c r="Y21" s="471">
        <v>0</v>
      </c>
      <c r="Z21" s="104" t="s">
        <v>376</v>
      </c>
    </row>
    <row r="22" spans="1:26" s="236" customFormat="1" ht="19.5" customHeight="1">
      <c r="A22" s="106" t="s">
        <v>196</v>
      </c>
      <c r="B22" s="471">
        <f t="shared" si="1"/>
        <v>0</v>
      </c>
      <c r="C22" s="471">
        <f t="shared" si="2"/>
        <v>0</v>
      </c>
      <c r="D22" s="471">
        <f t="shared" si="3"/>
        <v>0</v>
      </c>
      <c r="E22" s="471">
        <f t="shared" si="4"/>
        <v>0</v>
      </c>
      <c r="F22" s="471">
        <v>0</v>
      </c>
      <c r="G22" s="668" t="s">
        <v>117</v>
      </c>
      <c r="H22" s="471">
        <v>0</v>
      </c>
      <c r="I22" s="471">
        <v>0</v>
      </c>
      <c r="J22" s="471">
        <v>0</v>
      </c>
      <c r="K22" s="471">
        <v>0</v>
      </c>
      <c r="L22" s="471">
        <v>0</v>
      </c>
      <c r="M22" s="471">
        <v>0</v>
      </c>
      <c r="N22" s="471">
        <v>0</v>
      </c>
      <c r="O22" s="471">
        <v>0</v>
      </c>
      <c r="P22" s="471">
        <v>0</v>
      </c>
      <c r="Q22" s="471">
        <v>0</v>
      </c>
      <c r="R22" s="471">
        <v>0</v>
      </c>
      <c r="S22" s="668" t="s">
        <v>117</v>
      </c>
      <c r="T22" s="471">
        <v>0</v>
      </c>
      <c r="U22" s="471">
        <v>0</v>
      </c>
      <c r="V22" s="471">
        <v>0</v>
      </c>
      <c r="W22" s="471">
        <v>0</v>
      </c>
      <c r="X22" s="471">
        <v>0</v>
      </c>
      <c r="Y22" s="471">
        <v>0</v>
      </c>
      <c r="Z22" s="104" t="s">
        <v>377</v>
      </c>
    </row>
    <row r="23" spans="1:26" s="236" customFormat="1" ht="19.5" customHeight="1">
      <c r="A23" s="106" t="s">
        <v>1016</v>
      </c>
      <c r="B23" s="471">
        <f t="shared" si="1"/>
        <v>0</v>
      </c>
      <c r="C23" s="471">
        <f t="shared" si="2"/>
        <v>0</v>
      </c>
      <c r="D23" s="471">
        <f t="shared" si="3"/>
        <v>0</v>
      </c>
      <c r="E23" s="471">
        <f t="shared" si="4"/>
        <v>0</v>
      </c>
      <c r="F23" s="471">
        <v>0</v>
      </c>
      <c r="G23" s="668" t="s">
        <v>117</v>
      </c>
      <c r="H23" s="471">
        <v>0</v>
      </c>
      <c r="I23" s="471">
        <v>0</v>
      </c>
      <c r="J23" s="471">
        <v>0</v>
      </c>
      <c r="K23" s="471">
        <v>0</v>
      </c>
      <c r="L23" s="471">
        <v>0</v>
      </c>
      <c r="M23" s="471">
        <v>0</v>
      </c>
      <c r="N23" s="471">
        <v>0</v>
      </c>
      <c r="O23" s="471">
        <v>0</v>
      </c>
      <c r="P23" s="471">
        <v>0</v>
      </c>
      <c r="Q23" s="471">
        <v>0</v>
      </c>
      <c r="R23" s="471">
        <v>0</v>
      </c>
      <c r="S23" s="668" t="s">
        <v>117</v>
      </c>
      <c r="T23" s="471">
        <v>0</v>
      </c>
      <c r="U23" s="471">
        <v>0</v>
      </c>
      <c r="V23" s="471">
        <v>0</v>
      </c>
      <c r="W23" s="471">
        <v>0</v>
      </c>
      <c r="X23" s="471">
        <v>0</v>
      </c>
      <c r="Y23" s="471">
        <v>0</v>
      </c>
      <c r="Z23" s="104" t="s">
        <v>64</v>
      </c>
    </row>
    <row r="24" spans="1:26" s="236" customFormat="1" ht="19.5" customHeight="1">
      <c r="A24" s="106" t="s">
        <v>1001</v>
      </c>
      <c r="B24" s="471">
        <f t="shared" si="1"/>
        <v>0</v>
      </c>
      <c r="C24" s="471">
        <f t="shared" si="2"/>
        <v>0</v>
      </c>
      <c r="D24" s="471">
        <f t="shared" si="3"/>
        <v>0</v>
      </c>
      <c r="E24" s="471">
        <f t="shared" si="4"/>
        <v>0</v>
      </c>
      <c r="F24" s="471">
        <v>0</v>
      </c>
      <c r="G24" s="668" t="s">
        <v>117</v>
      </c>
      <c r="H24" s="471">
        <v>0</v>
      </c>
      <c r="I24" s="471">
        <v>0</v>
      </c>
      <c r="J24" s="471">
        <v>0</v>
      </c>
      <c r="K24" s="471">
        <v>0</v>
      </c>
      <c r="L24" s="471">
        <v>0</v>
      </c>
      <c r="M24" s="471">
        <v>0</v>
      </c>
      <c r="N24" s="471">
        <v>0</v>
      </c>
      <c r="O24" s="471">
        <v>0</v>
      </c>
      <c r="P24" s="471">
        <v>0</v>
      </c>
      <c r="Q24" s="471">
        <v>0</v>
      </c>
      <c r="R24" s="471">
        <v>0</v>
      </c>
      <c r="S24" s="668" t="s">
        <v>117</v>
      </c>
      <c r="T24" s="471">
        <v>0</v>
      </c>
      <c r="U24" s="471">
        <v>0</v>
      </c>
      <c r="V24" s="471">
        <v>0</v>
      </c>
      <c r="W24" s="471">
        <v>0</v>
      </c>
      <c r="X24" s="471">
        <v>0</v>
      </c>
      <c r="Y24" s="471">
        <v>0</v>
      </c>
      <c r="Z24" s="104" t="s">
        <v>45</v>
      </c>
    </row>
    <row r="25" spans="1:26" s="236" customFormat="1" ht="19.5" customHeight="1">
      <c r="A25" s="106" t="s">
        <v>1010</v>
      </c>
      <c r="B25" s="471">
        <f t="shared" si="1"/>
        <v>1</v>
      </c>
      <c r="C25" s="471">
        <f t="shared" si="2"/>
        <v>80</v>
      </c>
      <c r="D25" s="471">
        <f t="shared" si="3"/>
        <v>80</v>
      </c>
      <c r="E25" s="471">
        <f t="shared" si="4"/>
        <v>3</v>
      </c>
      <c r="F25" s="471">
        <v>0</v>
      </c>
      <c r="G25" s="668" t="s">
        <v>117</v>
      </c>
      <c r="H25" s="471">
        <v>0</v>
      </c>
      <c r="I25" s="471">
        <v>0</v>
      </c>
      <c r="J25" s="471">
        <v>0</v>
      </c>
      <c r="K25" s="471">
        <v>0</v>
      </c>
      <c r="L25" s="471">
        <v>0</v>
      </c>
      <c r="M25" s="471">
        <v>0</v>
      </c>
      <c r="N25" s="471">
        <v>0</v>
      </c>
      <c r="O25" s="471">
        <v>0</v>
      </c>
      <c r="P25" s="471">
        <v>0</v>
      </c>
      <c r="Q25" s="471">
        <v>0</v>
      </c>
      <c r="R25" s="471">
        <v>0</v>
      </c>
      <c r="S25" s="668" t="s">
        <v>117</v>
      </c>
      <c r="T25" s="471">
        <v>0</v>
      </c>
      <c r="U25" s="471">
        <v>0</v>
      </c>
      <c r="V25" s="513">
        <v>1</v>
      </c>
      <c r="W25" s="513">
        <v>80</v>
      </c>
      <c r="X25" s="513">
        <v>80</v>
      </c>
      <c r="Y25" s="513">
        <v>3</v>
      </c>
      <c r="Z25" s="104" t="s">
        <v>378</v>
      </c>
    </row>
    <row r="26" spans="1:26" s="236" customFormat="1" ht="19.5" customHeight="1">
      <c r="A26" s="106" t="s">
        <v>1011</v>
      </c>
      <c r="B26" s="471">
        <f t="shared" si="1"/>
        <v>2</v>
      </c>
      <c r="C26" s="471">
        <f t="shared" si="2"/>
        <v>0</v>
      </c>
      <c r="D26" s="471">
        <f t="shared" si="3"/>
        <v>48</v>
      </c>
      <c r="E26" s="471">
        <f t="shared" si="4"/>
        <v>46</v>
      </c>
      <c r="F26" s="471">
        <v>1</v>
      </c>
      <c r="G26" s="668" t="s">
        <v>117</v>
      </c>
      <c r="H26" s="471">
        <v>24</v>
      </c>
      <c r="I26" s="471">
        <v>23</v>
      </c>
      <c r="J26" s="471">
        <v>0</v>
      </c>
      <c r="K26" s="471">
        <v>0</v>
      </c>
      <c r="L26" s="471">
        <v>0</v>
      </c>
      <c r="M26" s="471">
        <v>0</v>
      </c>
      <c r="N26" s="471">
        <v>0</v>
      </c>
      <c r="O26" s="471">
        <v>0</v>
      </c>
      <c r="P26" s="471">
        <v>0</v>
      </c>
      <c r="Q26" s="471">
        <v>0</v>
      </c>
      <c r="R26" s="471">
        <v>1</v>
      </c>
      <c r="S26" s="668" t="s">
        <v>117</v>
      </c>
      <c r="T26" s="471">
        <v>24</v>
      </c>
      <c r="U26" s="471">
        <v>23</v>
      </c>
      <c r="V26" s="471">
        <v>0</v>
      </c>
      <c r="W26" s="471">
        <v>0</v>
      </c>
      <c r="X26" s="471">
        <v>0</v>
      </c>
      <c r="Y26" s="471">
        <v>0</v>
      </c>
      <c r="Z26" s="104" t="s">
        <v>74</v>
      </c>
    </row>
    <row r="27" spans="1:26" s="236" customFormat="1" ht="19.5" customHeight="1">
      <c r="A27" s="106" t="s">
        <v>1017</v>
      </c>
      <c r="B27" s="471">
        <f t="shared" si="1"/>
        <v>4</v>
      </c>
      <c r="C27" s="471">
        <f t="shared" si="2"/>
        <v>0</v>
      </c>
      <c r="D27" s="471">
        <f t="shared" si="3"/>
        <v>395</v>
      </c>
      <c r="E27" s="471">
        <f t="shared" si="4"/>
        <v>348</v>
      </c>
      <c r="F27" s="513">
        <v>2</v>
      </c>
      <c r="G27" s="668" t="s">
        <v>117</v>
      </c>
      <c r="H27" s="513">
        <v>210</v>
      </c>
      <c r="I27" s="513">
        <v>174</v>
      </c>
      <c r="J27" s="471">
        <v>0</v>
      </c>
      <c r="K27" s="471">
        <v>0</v>
      </c>
      <c r="L27" s="471">
        <v>0</v>
      </c>
      <c r="M27" s="471">
        <v>0</v>
      </c>
      <c r="N27" s="471">
        <v>0</v>
      </c>
      <c r="O27" s="471">
        <v>0</v>
      </c>
      <c r="P27" s="471">
        <v>0</v>
      </c>
      <c r="Q27" s="471">
        <v>0</v>
      </c>
      <c r="R27" s="513">
        <v>2</v>
      </c>
      <c r="S27" s="668" t="s">
        <v>117</v>
      </c>
      <c r="T27" s="513">
        <v>185</v>
      </c>
      <c r="U27" s="513">
        <v>174</v>
      </c>
      <c r="V27" s="471">
        <v>0</v>
      </c>
      <c r="W27" s="471">
        <v>0</v>
      </c>
      <c r="X27" s="471">
        <v>0</v>
      </c>
      <c r="Y27" s="471">
        <v>0</v>
      </c>
      <c r="Z27" s="104" t="s">
        <v>75</v>
      </c>
    </row>
    <row r="28" spans="1:26" s="236" customFormat="1" ht="19.5" customHeight="1">
      <c r="A28" s="106" t="s">
        <v>197</v>
      </c>
      <c r="B28" s="471">
        <f t="shared" si="1"/>
        <v>3</v>
      </c>
      <c r="C28" s="471">
        <f t="shared" si="2"/>
        <v>0</v>
      </c>
      <c r="D28" s="471">
        <f t="shared" si="3"/>
        <v>114</v>
      </c>
      <c r="E28" s="471">
        <f t="shared" si="4"/>
        <v>94</v>
      </c>
      <c r="F28" s="471">
        <v>2</v>
      </c>
      <c r="G28" s="668" t="s">
        <v>117</v>
      </c>
      <c r="H28" s="471">
        <v>65</v>
      </c>
      <c r="I28" s="471">
        <v>56</v>
      </c>
      <c r="J28" s="471">
        <v>0</v>
      </c>
      <c r="K28" s="471">
        <v>0</v>
      </c>
      <c r="L28" s="471">
        <v>0</v>
      </c>
      <c r="M28" s="471">
        <v>0</v>
      </c>
      <c r="N28" s="471">
        <v>0</v>
      </c>
      <c r="O28" s="471">
        <v>0</v>
      </c>
      <c r="P28" s="471">
        <v>0</v>
      </c>
      <c r="Q28" s="471">
        <v>0</v>
      </c>
      <c r="R28" s="471">
        <v>1</v>
      </c>
      <c r="S28" s="668" t="s">
        <v>117</v>
      </c>
      <c r="T28" s="471">
        <v>49</v>
      </c>
      <c r="U28" s="471">
        <v>38</v>
      </c>
      <c r="V28" s="471">
        <v>0</v>
      </c>
      <c r="W28" s="471">
        <v>0</v>
      </c>
      <c r="X28" s="471">
        <v>0</v>
      </c>
      <c r="Y28" s="471">
        <v>0</v>
      </c>
      <c r="Z28" s="104" t="s">
        <v>76</v>
      </c>
    </row>
    <row r="29" spans="1:26" s="236" customFormat="1" ht="19.5" customHeight="1">
      <c r="A29" s="106" t="s">
        <v>1018</v>
      </c>
      <c r="B29" s="471">
        <f t="shared" si="1"/>
        <v>0</v>
      </c>
      <c r="C29" s="471">
        <f t="shared" si="2"/>
        <v>0</v>
      </c>
      <c r="D29" s="471">
        <f t="shared" si="3"/>
        <v>0</v>
      </c>
      <c r="E29" s="471">
        <f t="shared" si="4"/>
        <v>0</v>
      </c>
      <c r="F29" s="471">
        <v>0</v>
      </c>
      <c r="G29" s="668" t="s">
        <v>117</v>
      </c>
      <c r="H29" s="471">
        <v>0</v>
      </c>
      <c r="I29" s="471">
        <v>0</v>
      </c>
      <c r="J29" s="471">
        <v>0</v>
      </c>
      <c r="K29" s="471">
        <v>0</v>
      </c>
      <c r="L29" s="471">
        <v>0</v>
      </c>
      <c r="M29" s="471">
        <v>0</v>
      </c>
      <c r="N29" s="471">
        <v>0</v>
      </c>
      <c r="O29" s="471">
        <v>0</v>
      </c>
      <c r="P29" s="471">
        <v>0</v>
      </c>
      <c r="Q29" s="471">
        <v>0</v>
      </c>
      <c r="R29" s="471">
        <v>0</v>
      </c>
      <c r="S29" s="668" t="s">
        <v>117</v>
      </c>
      <c r="T29" s="471">
        <v>0</v>
      </c>
      <c r="U29" s="471">
        <v>0</v>
      </c>
      <c r="V29" s="471">
        <v>0</v>
      </c>
      <c r="W29" s="471">
        <v>0</v>
      </c>
      <c r="X29" s="471">
        <v>0</v>
      </c>
      <c r="Y29" s="471">
        <v>0</v>
      </c>
      <c r="Z29" s="104" t="s">
        <v>77</v>
      </c>
    </row>
    <row r="30" spans="1:26" ht="2.25" customHeight="1" thickBot="1">
      <c r="A30" s="347"/>
      <c r="B30" s="467">
        <v>0</v>
      </c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3"/>
      <c r="Q30" s="323"/>
      <c r="R30" s="323"/>
      <c r="S30" s="323"/>
      <c r="T30" s="323"/>
      <c r="U30" s="323"/>
      <c r="V30" s="323"/>
      <c r="W30" s="323"/>
      <c r="X30" s="323"/>
      <c r="Y30" s="323"/>
      <c r="Z30" s="155"/>
    </row>
    <row r="31" spans="1:26" ht="2.25" customHeight="1">
      <c r="A31" s="237"/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232"/>
    </row>
    <row r="32" spans="1:25" ht="12" customHeight="1">
      <c r="A32" s="230" t="s">
        <v>198</v>
      </c>
      <c r="B32" s="244"/>
      <c r="C32" s="244"/>
      <c r="D32" s="244"/>
      <c r="E32" s="244"/>
      <c r="F32" s="244"/>
      <c r="G32" s="244"/>
      <c r="H32" s="244"/>
      <c r="I32" s="244"/>
      <c r="K32" s="118"/>
      <c r="L32" s="230"/>
      <c r="N32" s="32" t="s">
        <v>139</v>
      </c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</row>
    <row r="33" spans="1:25" ht="25.5" customHeight="1">
      <c r="A33" s="1887"/>
      <c r="B33" s="1888"/>
      <c r="C33" s="1888"/>
      <c r="D33" s="1888"/>
      <c r="E33" s="1888"/>
      <c r="F33" s="1888"/>
      <c r="G33" s="1888"/>
      <c r="H33" s="1888"/>
      <c r="I33" s="1888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</row>
    <row r="34" spans="1:25" ht="12.75" customHeight="1">
      <c r="A34" s="230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</row>
    <row r="35" spans="2:25" ht="9.75" customHeight="1"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</row>
    <row r="36" spans="2:25" ht="15.75"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</row>
    <row r="37" spans="2:25" ht="15.75"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ht="15.75"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</row>
    <row r="39" spans="2:25" ht="15.75"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</row>
    <row r="40" spans="2:25" ht="15.75"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</row>
    <row r="41" spans="2:25" ht="15.75"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</row>
    <row r="42" spans="2:25" ht="15.75">
      <c r="B42" s="244"/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</row>
    <row r="43" spans="2:25" ht="15.75"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</row>
    <row r="44" spans="2:25" ht="15.75"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</row>
    <row r="45" spans="2:25" ht="15.75"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</row>
    <row r="46" spans="2:25" ht="15.75"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</row>
    <row r="47" spans="2:25" ht="15.75"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</row>
    <row r="48" spans="2:25" ht="15.75"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</row>
    <row r="49" spans="2:25" ht="15.75"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</row>
    <row r="50" spans="2:25" ht="15.75"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</row>
    <row r="51" spans="2:25" ht="15.75"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25" ht="15.75"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</row>
    <row r="53" spans="2:25" ht="15.75"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</row>
    <row r="54" spans="2:25" ht="15.75"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</row>
    <row r="55" spans="2:25" ht="15.75"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</row>
    <row r="56" spans="2:25" ht="15.75"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</row>
    <row r="57" spans="2:25" ht="15.75">
      <c r="B57" s="244"/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</row>
    <row r="58" spans="2:25" ht="15.75">
      <c r="B58" s="244"/>
      <c r="C58" s="244"/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</row>
    <row r="59" spans="2:25" ht="15.75">
      <c r="B59" s="244"/>
      <c r="C59" s="244"/>
      <c r="D59" s="244"/>
      <c r="E59" s="244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</row>
    <row r="60" spans="2:25" ht="15.75">
      <c r="B60" s="244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</row>
    <row r="61" spans="2:25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</row>
    <row r="62" spans="2:25" ht="15.75">
      <c r="B62" s="244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</row>
    <row r="63" spans="2:25" ht="15.75">
      <c r="B63" s="244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</row>
    <row r="64" spans="2:25" ht="15.75">
      <c r="B64" s="244"/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</row>
    <row r="65" spans="2:25" ht="15.75"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</row>
    <row r="66" spans="2:25" ht="15.75">
      <c r="B66" s="244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</row>
    <row r="67" spans="2:25" ht="15.75"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</row>
    <row r="68" spans="2:25" ht="15.75"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</row>
    <row r="69" spans="2:25" ht="15.75"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</row>
    <row r="70" spans="2:25" ht="15.75"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</row>
    <row r="71" spans="2:25" ht="15.75"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</row>
    <row r="72" spans="2:25" ht="15.75"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</row>
    <row r="73" spans="2:25" ht="15.75"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</row>
  </sheetData>
  <sheetProtection/>
  <mergeCells count="22">
    <mergeCell ref="A33:I33"/>
    <mergeCell ref="J7:J8"/>
    <mergeCell ref="M7:M8"/>
    <mergeCell ref="Q7:Q8"/>
    <mergeCell ref="B7:B8"/>
    <mergeCell ref="E7:E8"/>
    <mergeCell ref="A3:M3"/>
    <mergeCell ref="N3:Z3"/>
    <mergeCell ref="V7:V8"/>
    <mergeCell ref="R6:U6"/>
    <mergeCell ref="F7:F8"/>
    <mergeCell ref="Z6:Z8"/>
    <mergeCell ref="J6:M6"/>
    <mergeCell ref="I7:I8"/>
    <mergeCell ref="Y7:Y8"/>
    <mergeCell ref="N6:Q6"/>
    <mergeCell ref="V6:Y6"/>
    <mergeCell ref="R7:R8"/>
    <mergeCell ref="A6:A8"/>
    <mergeCell ref="F6:I6"/>
    <mergeCell ref="N7:N8"/>
    <mergeCell ref="U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W32"/>
  <sheetViews>
    <sheetView view="pageBreakPreview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11.77734375" style="119" customWidth="1"/>
    <col min="2" max="10" width="8.3359375" style="119" customWidth="1"/>
    <col min="11" max="17" width="8.77734375" style="119" customWidth="1"/>
    <col min="18" max="18" width="8.77734375" style="346" customWidth="1"/>
    <col min="19" max="19" width="11.77734375" style="119" customWidth="1"/>
    <col min="20" max="20" width="0.671875" style="117" customWidth="1"/>
    <col min="21" max="16384" width="8.88671875" style="117" customWidth="1"/>
  </cols>
  <sheetData>
    <row r="1" spans="1:19" s="1043" customFormat="1" ht="12" customHeight="1">
      <c r="A1" s="992" t="s">
        <v>1154</v>
      </c>
      <c r="B1" s="1042"/>
      <c r="C1" s="1042"/>
      <c r="D1" s="1042"/>
      <c r="E1" s="1042"/>
      <c r="F1" s="1042"/>
      <c r="G1" s="1042"/>
      <c r="H1" s="1042"/>
      <c r="I1" s="1042"/>
      <c r="J1" s="1042"/>
      <c r="K1" s="1042"/>
      <c r="L1" s="1042"/>
      <c r="M1" s="1042"/>
      <c r="N1" s="1042"/>
      <c r="O1" s="1042"/>
      <c r="P1" s="1042"/>
      <c r="Q1" s="1042"/>
      <c r="R1" s="1184"/>
      <c r="S1" s="1045" t="s">
        <v>1051</v>
      </c>
    </row>
    <row r="2" spans="1:19" s="111" customFormat="1" ht="12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113"/>
      <c r="S2" s="77"/>
    </row>
    <row r="3" spans="1:19" s="3" customFormat="1" ht="22.5">
      <c r="A3" s="7" t="s">
        <v>356</v>
      </c>
      <c r="B3" s="7"/>
      <c r="C3" s="7"/>
      <c r="D3" s="7"/>
      <c r="E3" s="7"/>
      <c r="F3" s="7"/>
      <c r="G3" s="7"/>
      <c r="H3" s="7"/>
      <c r="I3" s="7"/>
      <c r="J3" s="7"/>
      <c r="K3" s="1759" t="s">
        <v>1634</v>
      </c>
      <c r="L3" s="1759"/>
      <c r="M3" s="1759"/>
      <c r="N3" s="1759"/>
      <c r="O3" s="1759"/>
      <c r="P3" s="1759"/>
      <c r="Q3" s="1759"/>
      <c r="R3" s="1759"/>
      <c r="S3" s="1759"/>
    </row>
    <row r="4" spans="1:19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345"/>
      <c r="S4" s="109"/>
    </row>
    <row r="5" spans="1:19" s="770" customFormat="1" ht="12" customHeight="1" thickBot="1">
      <c r="A5" s="770" t="s">
        <v>1025</v>
      </c>
      <c r="Q5" s="1900" t="s">
        <v>7</v>
      </c>
      <c r="R5" s="1900"/>
      <c r="S5" s="1900"/>
    </row>
    <row r="6" spans="1:19" s="102" customFormat="1" ht="29.25" customHeight="1">
      <c r="A6" s="1890" t="s">
        <v>1027</v>
      </c>
      <c r="B6" s="1586" t="s">
        <v>1028</v>
      </c>
      <c r="C6" s="1894"/>
      <c r="D6" s="1894"/>
      <c r="E6" s="1894"/>
      <c r="F6" s="1894"/>
      <c r="G6" s="1586" t="s">
        <v>1029</v>
      </c>
      <c r="H6" s="1894"/>
      <c r="I6" s="1894"/>
      <c r="J6" s="1896"/>
      <c r="K6" s="1760" t="s">
        <v>1030</v>
      </c>
      <c r="L6" s="1761"/>
      <c r="M6" s="1761"/>
      <c r="N6" s="1761"/>
      <c r="O6" s="1761"/>
      <c r="P6" s="1762"/>
      <c r="Q6" s="1586" t="s">
        <v>1031</v>
      </c>
      <c r="R6" s="1896"/>
      <c r="S6" s="1586" t="s">
        <v>764</v>
      </c>
    </row>
    <row r="7" spans="1:19" s="102" customFormat="1" ht="42" customHeight="1">
      <c r="A7" s="1891"/>
      <c r="B7" s="1605"/>
      <c r="C7" s="1895"/>
      <c r="D7" s="1895"/>
      <c r="E7" s="1895"/>
      <c r="F7" s="1895"/>
      <c r="G7" s="1606"/>
      <c r="H7" s="1897"/>
      <c r="I7" s="1897"/>
      <c r="J7" s="1898"/>
      <c r="K7" s="1899" t="s">
        <v>1026</v>
      </c>
      <c r="L7" s="1765"/>
      <c r="M7" s="1889" t="s">
        <v>1636</v>
      </c>
      <c r="N7" s="1764"/>
      <c r="O7" s="1889" t="s">
        <v>1635</v>
      </c>
      <c r="P7" s="1765"/>
      <c r="Q7" s="1606"/>
      <c r="R7" s="1898"/>
      <c r="S7" s="1605"/>
    </row>
    <row r="8" spans="1:19" s="102" customFormat="1" ht="19.5" customHeight="1">
      <c r="A8" s="1892"/>
      <c r="B8" s="934" t="s">
        <v>1045</v>
      </c>
      <c r="C8" s="934" t="s">
        <v>1032</v>
      </c>
      <c r="D8" s="943" t="s">
        <v>1050</v>
      </c>
      <c r="E8" s="944"/>
      <c r="F8" s="945"/>
      <c r="G8" s="934" t="s">
        <v>1045</v>
      </c>
      <c r="H8" s="943" t="s">
        <v>1049</v>
      </c>
      <c r="I8" s="935"/>
      <c r="J8" s="936"/>
      <c r="K8" s="937" t="s">
        <v>1045</v>
      </c>
      <c r="L8" s="937" t="s">
        <v>1047</v>
      </c>
      <c r="M8" s="937" t="s">
        <v>1045</v>
      </c>
      <c r="N8" s="937" t="s">
        <v>1047</v>
      </c>
      <c r="O8" s="937" t="s">
        <v>1045</v>
      </c>
      <c r="P8" s="937" t="s">
        <v>1047</v>
      </c>
      <c r="Q8" s="942" t="s">
        <v>1048</v>
      </c>
      <c r="R8" s="934" t="s">
        <v>1046</v>
      </c>
      <c r="S8" s="1587"/>
    </row>
    <row r="9" spans="1:19" s="102" customFormat="1" ht="32.25" customHeight="1">
      <c r="A9" s="1893"/>
      <c r="B9" s="842" t="s">
        <v>1637</v>
      </c>
      <c r="C9" s="842" t="s">
        <v>1041</v>
      </c>
      <c r="D9" s="842" t="s">
        <v>1638</v>
      </c>
      <c r="E9" s="939" t="s">
        <v>1033</v>
      </c>
      <c r="F9" s="940" t="s">
        <v>1034</v>
      </c>
      <c r="G9" s="842" t="s">
        <v>1637</v>
      </c>
      <c r="H9" s="842" t="s">
        <v>1638</v>
      </c>
      <c r="I9" s="939" t="s">
        <v>1033</v>
      </c>
      <c r="J9" s="940" t="s">
        <v>1034</v>
      </c>
      <c r="K9" s="842" t="s">
        <v>1637</v>
      </c>
      <c r="L9" s="842" t="s">
        <v>1638</v>
      </c>
      <c r="M9" s="842" t="s">
        <v>1637</v>
      </c>
      <c r="N9" s="842" t="s">
        <v>1638</v>
      </c>
      <c r="O9" s="842" t="s">
        <v>1637</v>
      </c>
      <c r="P9" s="842" t="s">
        <v>1638</v>
      </c>
      <c r="Q9" s="842" t="s">
        <v>1637</v>
      </c>
      <c r="R9" s="842" t="s">
        <v>1638</v>
      </c>
      <c r="S9" s="1541"/>
    </row>
    <row r="10" spans="1:19" s="102" customFormat="1" ht="19.5" customHeight="1">
      <c r="A10" s="636">
        <v>2016</v>
      </c>
      <c r="B10" s="1185">
        <v>3207</v>
      </c>
      <c r="C10" s="715">
        <v>15</v>
      </c>
      <c r="D10" s="715">
        <v>4955</v>
      </c>
      <c r="E10" s="715">
        <v>2195</v>
      </c>
      <c r="F10" s="715">
        <v>2760</v>
      </c>
      <c r="G10" s="715">
        <v>2970</v>
      </c>
      <c r="H10" s="715">
        <v>4203</v>
      </c>
      <c r="I10" s="715">
        <v>1904</v>
      </c>
      <c r="J10" s="715">
        <v>2299</v>
      </c>
      <c r="K10" s="715">
        <v>237</v>
      </c>
      <c r="L10" s="715">
        <v>324</v>
      </c>
      <c r="M10" s="715">
        <v>234</v>
      </c>
      <c r="N10" s="715">
        <v>321</v>
      </c>
      <c r="O10" s="715">
        <v>3</v>
      </c>
      <c r="P10" s="715">
        <v>3</v>
      </c>
      <c r="Q10" s="715">
        <v>15</v>
      </c>
      <c r="R10" s="1186">
        <v>428</v>
      </c>
      <c r="S10" s="716">
        <v>2016</v>
      </c>
    </row>
    <row r="11" spans="1:19" s="102" customFormat="1" ht="19.5" customHeight="1">
      <c r="A11" s="636">
        <v>2017</v>
      </c>
      <c r="B11" s="1185">
        <v>3053</v>
      </c>
      <c r="C11" s="715">
        <v>16</v>
      </c>
      <c r="D11" s="715">
        <v>4549</v>
      </c>
      <c r="E11" s="715">
        <v>2053</v>
      </c>
      <c r="F11" s="715">
        <v>2496</v>
      </c>
      <c r="G11" s="715">
        <v>2881</v>
      </c>
      <c r="H11" s="715">
        <v>3902</v>
      </c>
      <c r="I11" s="715">
        <v>1748</v>
      </c>
      <c r="J11" s="715">
        <v>2154</v>
      </c>
      <c r="K11" s="715">
        <v>172</v>
      </c>
      <c r="L11" s="715">
        <v>228</v>
      </c>
      <c r="M11" s="715">
        <v>169</v>
      </c>
      <c r="N11" s="715">
        <v>225</v>
      </c>
      <c r="O11" s="715">
        <v>3</v>
      </c>
      <c r="P11" s="715">
        <v>3</v>
      </c>
      <c r="Q11" s="715">
        <v>16</v>
      </c>
      <c r="R11" s="1186">
        <v>419</v>
      </c>
      <c r="S11" s="716">
        <v>2017</v>
      </c>
    </row>
    <row r="12" spans="1:19" s="102" customFormat="1" ht="19.5" customHeight="1">
      <c r="A12" s="636">
        <v>2018</v>
      </c>
      <c r="B12" s="1185">
        <v>3277</v>
      </c>
      <c r="C12" s="715">
        <v>16</v>
      </c>
      <c r="D12" s="715">
        <v>4837</v>
      </c>
      <c r="E12" s="715">
        <v>2202</v>
      </c>
      <c r="F12" s="715">
        <v>2635</v>
      </c>
      <c r="G12" s="715">
        <v>3134</v>
      </c>
      <c r="H12" s="715">
        <v>4229</v>
      </c>
      <c r="I12" s="715">
        <v>1893</v>
      </c>
      <c r="J12" s="715">
        <v>2336</v>
      </c>
      <c r="K12" s="715">
        <v>143</v>
      </c>
      <c r="L12" s="715">
        <v>185</v>
      </c>
      <c r="M12" s="715">
        <v>141</v>
      </c>
      <c r="N12" s="715">
        <v>183</v>
      </c>
      <c r="O12" s="715">
        <v>2</v>
      </c>
      <c r="P12" s="715">
        <v>2</v>
      </c>
      <c r="Q12" s="715">
        <v>16</v>
      </c>
      <c r="R12" s="1186">
        <v>423</v>
      </c>
      <c r="S12" s="716">
        <v>2018</v>
      </c>
    </row>
    <row r="13" spans="1:19" s="102" customFormat="1" ht="19.5" customHeight="1">
      <c r="A13" s="636">
        <v>2019</v>
      </c>
      <c r="B13" s="1185">
        <v>3442</v>
      </c>
      <c r="C13" s="715">
        <v>16</v>
      </c>
      <c r="D13" s="715">
        <v>4918</v>
      </c>
      <c r="E13" s="715">
        <v>2210</v>
      </c>
      <c r="F13" s="715">
        <v>2708</v>
      </c>
      <c r="G13" s="715">
        <v>3297</v>
      </c>
      <c r="H13" s="715">
        <v>4323</v>
      </c>
      <c r="I13" s="715">
        <v>1912</v>
      </c>
      <c r="J13" s="715">
        <v>2411</v>
      </c>
      <c r="K13" s="715">
        <v>145</v>
      </c>
      <c r="L13" s="715">
        <v>178</v>
      </c>
      <c r="M13" s="715">
        <v>145</v>
      </c>
      <c r="N13" s="715">
        <v>178</v>
      </c>
      <c r="O13" s="715">
        <v>0</v>
      </c>
      <c r="P13" s="715">
        <v>0</v>
      </c>
      <c r="Q13" s="715">
        <v>16</v>
      </c>
      <c r="R13" s="1186">
        <v>417</v>
      </c>
      <c r="S13" s="970">
        <v>2019</v>
      </c>
    </row>
    <row r="14" spans="1:19" s="102" customFormat="1" ht="19.5" customHeight="1">
      <c r="A14" s="637">
        <v>2020</v>
      </c>
      <c r="B14" s="717">
        <f>SUM(B15:B30)</f>
        <v>3724</v>
      </c>
      <c r="C14" s="718">
        <f aca="true" t="shared" si="0" ref="C14:P14">SUM(C15:C30)</f>
        <v>17</v>
      </c>
      <c r="D14" s="718">
        <f t="shared" si="0"/>
        <v>5279</v>
      </c>
      <c r="E14" s="718">
        <f t="shared" si="0"/>
        <v>2300</v>
      </c>
      <c r="F14" s="718">
        <f t="shared" si="0"/>
        <v>2979</v>
      </c>
      <c r="G14" s="718">
        <f t="shared" si="0"/>
        <v>3597</v>
      </c>
      <c r="H14" s="718">
        <f t="shared" si="0"/>
        <v>4732</v>
      </c>
      <c r="I14" s="718">
        <f t="shared" si="0"/>
        <v>2082</v>
      </c>
      <c r="J14" s="718">
        <f t="shared" si="0"/>
        <v>2650</v>
      </c>
      <c r="K14" s="718">
        <f t="shared" si="0"/>
        <v>127</v>
      </c>
      <c r="L14" s="718">
        <f t="shared" si="0"/>
        <v>146</v>
      </c>
      <c r="M14" s="718">
        <f t="shared" si="0"/>
        <v>127</v>
      </c>
      <c r="N14" s="718">
        <f t="shared" si="0"/>
        <v>146</v>
      </c>
      <c r="O14" s="718">
        <f t="shared" si="0"/>
        <v>0</v>
      </c>
      <c r="P14" s="718">
        <f t="shared" si="0"/>
        <v>0</v>
      </c>
      <c r="Q14" s="718">
        <f>SUM(Q15:Q30)</f>
        <v>17</v>
      </c>
      <c r="R14" s="719">
        <f>SUM(R15:R30)</f>
        <v>401</v>
      </c>
      <c r="S14" s="720">
        <v>2020</v>
      </c>
    </row>
    <row r="15" spans="1:19" s="102" customFormat="1" ht="19.5" customHeight="1">
      <c r="A15" s="627" t="s">
        <v>599</v>
      </c>
      <c r="B15" s="721">
        <f aca="true" t="shared" si="1" ref="B15:B30">SUM(G15,K15)</f>
        <v>269</v>
      </c>
      <c r="C15" s="722">
        <f aca="true" t="shared" si="2" ref="C15:C30">Q15</f>
        <v>2</v>
      </c>
      <c r="D15" s="715">
        <f aca="true" t="shared" si="3" ref="D15:D30">SUM(E15:F15)</f>
        <v>355</v>
      </c>
      <c r="E15" s="513">
        <v>151</v>
      </c>
      <c r="F15" s="513">
        <v>204</v>
      </c>
      <c r="G15" s="723">
        <v>260</v>
      </c>
      <c r="H15" s="513">
        <f aca="true" t="shared" si="4" ref="H15:H30">SUM(I15:J15)</f>
        <v>316</v>
      </c>
      <c r="I15" s="828">
        <v>135</v>
      </c>
      <c r="J15" s="828">
        <v>181</v>
      </c>
      <c r="K15" s="722">
        <f aca="true" t="shared" si="5" ref="K15:L30">M15+O15</f>
        <v>9</v>
      </c>
      <c r="L15" s="722">
        <f t="shared" si="5"/>
        <v>9</v>
      </c>
      <c r="M15" s="725">
        <v>9</v>
      </c>
      <c r="N15" s="725">
        <v>9</v>
      </c>
      <c r="O15" s="726">
        <v>0</v>
      </c>
      <c r="P15" s="726">
        <v>0</v>
      </c>
      <c r="Q15" s="726">
        <v>2</v>
      </c>
      <c r="R15" s="727">
        <v>30</v>
      </c>
      <c r="S15" s="628" t="s">
        <v>0</v>
      </c>
    </row>
    <row r="16" spans="1:19" s="102" customFormat="1" ht="19.5" customHeight="1">
      <c r="A16" s="627" t="s">
        <v>600</v>
      </c>
      <c r="B16" s="721">
        <f t="shared" si="1"/>
        <v>66</v>
      </c>
      <c r="C16" s="722">
        <f t="shared" si="2"/>
        <v>0</v>
      </c>
      <c r="D16" s="715">
        <f t="shared" si="3"/>
        <v>78</v>
      </c>
      <c r="E16" s="513">
        <v>39</v>
      </c>
      <c r="F16" s="513">
        <v>39</v>
      </c>
      <c r="G16" s="723">
        <v>64</v>
      </c>
      <c r="H16" s="513">
        <f t="shared" si="4"/>
        <v>76</v>
      </c>
      <c r="I16" s="828">
        <v>39</v>
      </c>
      <c r="J16" s="828">
        <v>37</v>
      </c>
      <c r="K16" s="722">
        <f t="shared" si="5"/>
        <v>2</v>
      </c>
      <c r="L16" s="722">
        <f t="shared" si="5"/>
        <v>2</v>
      </c>
      <c r="M16" s="725">
        <v>2</v>
      </c>
      <c r="N16" s="725">
        <v>2</v>
      </c>
      <c r="O16" s="726">
        <v>0</v>
      </c>
      <c r="P16" s="726">
        <v>0</v>
      </c>
      <c r="Q16" s="726">
        <v>0</v>
      </c>
      <c r="R16" s="726">
        <v>0</v>
      </c>
      <c r="S16" s="628" t="s">
        <v>44</v>
      </c>
    </row>
    <row r="17" spans="1:22" s="102" customFormat="1" ht="19.5" customHeight="1">
      <c r="A17" s="627" t="s">
        <v>601</v>
      </c>
      <c r="B17" s="721">
        <f t="shared" si="1"/>
        <v>154</v>
      </c>
      <c r="C17" s="722">
        <f t="shared" si="2"/>
        <v>3</v>
      </c>
      <c r="D17" s="715">
        <f t="shared" si="3"/>
        <v>422</v>
      </c>
      <c r="E17" s="513">
        <v>175</v>
      </c>
      <c r="F17" s="513">
        <v>247</v>
      </c>
      <c r="G17" s="723">
        <v>145</v>
      </c>
      <c r="H17" s="513">
        <f t="shared" si="4"/>
        <v>173</v>
      </c>
      <c r="I17" s="828">
        <v>75</v>
      </c>
      <c r="J17" s="828">
        <v>98</v>
      </c>
      <c r="K17" s="722">
        <f t="shared" si="5"/>
        <v>9</v>
      </c>
      <c r="L17" s="722">
        <f t="shared" si="5"/>
        <v>9</v>
      </c>
      <c r="M17" s="725">
        <v>9</v>
      </c>
      <c r="N17" s="725">
        <v>9</v>
      </c>
      <c r="O17" s="726">
        <v>0</v>
      </c>
      <c r="P17" s="726">
        <v>0</v>
      </c>
      <c r="Q17" s="728">
        <v>3</v>
      </c>
      <c r="R17" s="840">
        <v>240</v>
      </c>
      <c r="S17" s="628" t="s">
        <v>57</v>
      </c>
      <c r="V17" s="103"/>
    </row>
    <row r="18" spans="1:19" s="102" customFormat="1" ht="19.5" customHeight="1">
      <c r="A18" s="627" t="s">
        <v>1320</v>
      </c>
      <c r="B18" s="721">
        <f t="shared" si="1"/>
        <v>140</v>
      </c>
      <c r="C18" s="722">
        <f t="shared" si="2"/>
        <v>0</v>
      </c>
      <c r="D18" s="715">
        <f t="shared" si="3"/>
        <v>174</v>
      </c>
      <c r="E18" s="513">
        <v>79</v>
      </c>
      <c r="F18" s="513">
        <v>95</v>
      </c>
      <c r="G18" s="723">
        <v>137</v>
      </c>
      <c r="H18" s="513">
        <f t="shared" si="4"/>
        <v>171</v>
      </c>
      <c r="I18" s="828">
        <v>78</v>
      </c>
      <c r="J18" s="828">
        <v>93</v>
      </c>
      <c r="K18" s="722">
        <f t="shared" si="5"/>
        <v>3</v>
      </c>
      <c r="L18" s="722">
        <f t="shared" si="5"/>
        <v>3</v>
      </c>
      <c r="M18" s="725">
        <v>3</v>
      </c>
      <c r="N18" s="725">
        <v>3</v>
      </c>
      <c r="O18" s="726">
        <v>0</v>
      </c>
      <c r="P18" s="726">
        <v>0</v>
      </c>
      <c r="Q18" s="726">
        <v>0</v>
      </c>
      <c r="R18" s="726">
        <v>0</v>
      </c>
      <c r="S18" s="628" t="s">
        <v>58</v>
      </c>
    </row>
    <row r="19" spans="1:19" s="102" customFormat="1" ht="19.5" customHeight="1">
      <c r="A19" s="627" t="s">
        <v>1035</v>
      </c>
      <c r="B19" s="721">
        <f t="shared" si="1"/>
        <v>106</v>
      </c>
      <c r="C19" s="722">
        <f t="shared" si="2"/>
        <v>2</v>
      </c>
      <c r="D19" s="715">
        <f t="shared" si="3"/>
        <v>135</v>
      </c>
      <c r="E19" s="513">
        <v>60</v>
      </c>
      <c r="F19" s="513">
        <v>75</v>
      </c>
      <c r="G19" s="723">
        <v>100</v>
      </c>
      <c r="H19" s="513">
        <f t="shared" si="4"/>
        <v>116</v>
      </c>
      <c r="I19" s="828">
        <v>52</v>
      </c>
      <c r="J19" s="828">
        <v>64</v>
      </c>
      <c r="K19" s="722">
        <f t="shared" si="5"/>
        <v>6</v>
      </c>
      <c r="L19" s="722">
        <f t="shared" si="5"/>
        <v>9</v>
      </c>
      <c r="M19" s="725">
        <v>6</v>
      </c>
      <c r="N19" s="725">
        <v>9</v>
      </c>
      <c r="O19" s="726">
        <v>0</v>
      </c>
      <c r="P19" s="726">
        <v>0</v>
      </c>
      <c r="Q19" s="726">
        <v>2</v>
      </c>
      <c r="R19" s="841">
        <v>10</v>
      </c>
      <c r="S19" s="628" t="s">
        <v>59</v>
      </c>
    </row>
    <row r="20" spans="1:19" s="102" customFormat="1" ht="19.5" customHeight="1">
      <c r="A20" s="627" t="s">
        <v>1321</v>
      </c>
      <c r="B20" s="721">
        <f t="shared" si="1"/>
        <v>104</v>
      </c>
      <c r="C20" s="722">
        <f t="shared" si="2"/>
        <v>2</v>
      </c>
      <c r="D20" s="715">
        <f t="shared" si="3"/>
        <v>127</v>
      </c>
      <c r="E20" s="513">
        <v>50</v>
      </c>
      <c r="F20" s="513">
        <v>77</v>
      </c>
      <c r="G20" s="723">
        <v>102</v>
      </c>
      <c r="H20" s="513">
        <f t="shared" si="4"/>
        <v>122</v>
      </c>
      <c r="I20" s="828">
        <v>48</v>
      </c>
      <c r="J20" s="828">
        <v>74</v>
      </c>
      <c r="K20" s="722">
        <f t="shared" si="5"/>
        <v>2</v>
      </c>
      <c r="L20" s="722">
        <f t="shared" si="5"/>
        <v>2</v>
      </c>
      <c r="M20" s="725">
        <v>2</v>
      </c>
      <c r="N20" s="725">
        <v>2</v>
      </c>
      <c r="O20" s="726">
        <v>0</v>
      </c>
      <c r="P20" s="726">
        <v>0</v>
      </c>
      <c r="Q20" s="726">
        <v>2</v>
      </c>
      <c r="R20" s="727">
        <v>3</v>
      </c>
      <c r="S20" s="628" t="s">
        <v>60</v>
      </c>
    </row>
    <row r="21" spans="1:19" s="102" customFormat="1" ht="19.5" customHeight="1">
      <c r="A21" s="627" t="s">
        <v>1036</v>
      </c>
      <c r="B21" s="721">
        <f t="shared" si="1"/>
        <v>142</v>
      </c>
      <c r="C21" s="722">
        <f t="shared" si="2"/>
        <v>0</v>
      </c>
      <c r="D21" s="715">
        <f t="shared" si="3"/>
        <v>174</v>
      </c>
      <c r="E21" s="513">
        <v>90</v>
      </c>
      <c r="F21" s="513">
        <v>84</v>
      </c>
      <c r="G21" s="723">
        <v>136</v>
      </c>
      <c r="H21" s="513">
        <f t="shared" si="4"/>
        <v>166</v>
      </c>
      <c r="I21" s="828">
        <v>87</v>
      </c>
      <c r="J21" s="828">
        <v>79</v>
      </c>
      <c r="K21" s="722">
        <f t="shared" si="5"/>
        <v>6</v>
      </c>
      <c r="L21" s="722">
        <f t="shared" si="5"/>
        <v>8</v>
      </c>
      <c r="M21" s="725">
        <v>6</v>
      </c>
      <c r="N21" s="725">
        <v>8</v>
      </c>
      <c r="O21" s="726">
        <v>0</v>
      </c>
      <c r="P21" s="726">
        <v>0</v>
      </c>
      <c r="Q21" s="726">
        <v>0</v>
      </c>
      <c r="R21" s="726">
        <v>0</v>
      </c>
      <c r="S21" s="628" t="s">
        <v>61</v>
      </c>
    </row>
    <row r="22" spans="1:23" s="102" customFormat="1" ht="19.5" customHeight="1">
      <c r="A22" s="627" t="s">
        <v>602</v>
      </c>
      <c r="B22" s="721">
        <f t="shared" si="1"/>
        <v>194</v>
      </c>
      <c r="C22" s="722">
        <f t="shared" si="2"/>
        <v>5</v>
      </c>
      <c r="D22" s="715">
        <f t="shared" si="3"/>
        <v>337</v>
      </c>
      <c r="E22" s="513">
        <v>152</v>
      </c>
      <c r="F22" s="513">
        <v>185</v>
      </c>
      <c r="G22" s="723">
        <v>185</v>
      </c>
      <c r="H22" s="513">
        <f t="shared" si="4"/>
        <v>263</v>
      </c>
      <c r="I22" s="724">
        <v>122</v>
      </c>
      <c r="J22" s="724">
        <v>141</v>
      </c>
      <c r="K22" s="722">
        <f t="shared" si="5"/>
        <v>9</v>
      </c>
      <c r="L22" s="722">
        <f t="shared" si="5"/>
        <v>13</v>
      </c>
      <c r="M22" s="725">
        <v>9</v>
      </c>
      <c r="N22" s="725">
        <v>13</v>
      </c>
      <c r="O22" s="726">
        <v>0</v>
      </c>
      <c r="P22" s="726">
        <v>0</v>
      </c>
      <c r="Q22" s="726">
        <v>5</v>
      </c>
      <c r="R22" s="727">
        <v>61</v>
      </c>
      <c r="S22" s="628" t="s">
        <v>320</v>
      </c>
      <c r="W22" s="103"/>
    </row>
    <row r="23" spans="1:19" s="102" customFormat="1" ht="19.5" customHeight="1">
      <c r="A23" s="627" t="s">
        <v>1037</v>
      </c>
      <c r="B23" s="721">
        <f t="shared" si="1"/>
        <v>143</v>
      </c>
      <c r="C23" s="722">
        <f t="shared" si="2"/>
        <v>0</v>
      </c>
      <c r="D23" s="715">
        <f t="shared" si="3"/>
        <v>170</v>
      </c>
      <c r="E23" s="513">
        <v>68</v>
      </c>
      <c r="F23" s="513">
        <v>102</v>
      </c>
      <c r="G23" s="723">
        <v>140</v>
      </c>
      <c r="H23" s="513">
        <f t="shared" si="4"/>
        <v>167</v>
      </c>
      <c r="I23" s="724">
        <v>67</v>
      </c>
      <c r="J23" s="724">
        <v>100</v>
      </c>
      <c r="K23" s="722">
        <f t="shared" si="5"/>
        <v>3</v>
      </c>
      <c r="L23" s="722">
        <f t="shared" si="5"/>
        <v>3</v>
      </c>
      <c r="M23" s="725">
        <v>3</v>
      </c>
      <c r="N23" s="725">
        <v>3</v>
      </c>
      <c r="O23" s="726">
        <v>0</v>
      </c>
      <c r="P23" s="726">
        <v>0</v>
      </c>
      <c r="Q23" s="726">
        <v>0</v>
      </c>
      <c r="R23" s="726">
        <v>0</v>
      </c>
      <c r="S23" s="628" t="s">
        <v>63</v>
      </c>
    </row>
    <row r="24" spans="1:19" s="102" customFormat="1" ht="19.5" customHeight="1">
      <c r="A24" s="627" t="s">
        <v>603</v>
      </c>
      <c r="B24" s="721">
        <f t="shared" si="1"/>
        <v>54</v>
      </c>
      <c r="C24" s="722">
        <f t="shared" si="2"/>
        <v>0</v>
      </c>
      <c r="D24" s="715">
        <f t="shared" si="3"/>
        <v>63</v>
      </c>
      <c r="E24" s="513">
        <v>25</v>
      </c>
      <c r="F24" s="513">
        <v>38</v>
      </c>
      <c r="G24" s="723">
        <v>49</v>
      </c>
      <c r="H24" s="513">
        <f t="shared" si="4"/>
        <v>57</v>
      </c>
      <c r="I24" s="724">
        <v>23</v>
      </c>
      <c r="J24" s="724">
        <v>34</v>
      </c>
      <c r="K24" s="722">
        <f t="shared" si="5"/>
        <v>5</v>
      </c>
      <c r="L24" s="722">
        <f t="shared" si="5"/>
        <v>6</v>
      </c>
      <c r="M24" s="725">
        <v>5</v>
      </c>
      <c r="N24" s="725">
        <v>6</v>
      </c>
      <c r="O24" s="726">
        <v>0</v>
      </c>
      <c r="P24" s="726">
        <v>0</v>
      </c>
      <c r="Q24" s="726">
        <v>0</v>
      </c>
      <c r="R24" s="726">
        <v>0</v>
      </c>
      <c r="S24" s="628" t="s">
        <v>64</v>
      </c>
    </row>
    <row r="25" spans="1:19" s="102" customFormat="1" ht="19.5" customHeight="1">
      <c r="A25" s="627" t="s">
        <v>604</v>
      </c>
      <c r="B25" s="721">
        <f t="shared" si="1"/>
        <v>152</v>
      </c>
      <c r="C25" s="722">
        <f t="shared" si="2"/>
        <v>1</v>
      </c>
      <c r="D25" s="715">
        <f t="shared" si="3"/>
        <v>208</v>
      </c>
      <c r="E25" s="513">
        <v>101</v>
      </c>
      <c r="F25" s="513">
        <v>107</v>
      </c>
      <c r="G25" s="723">
        <v>149</v>
      </c>
      <c r="H25" s="513">
        <f t="shared" si="4"/>
        <v>198</v>
      </c>
      <c r="I25" s="724">
        <v>98</v>
      </c>
      <c r="J25" s="724">
        <v>100</v>
      </c>
      <c r="K25" s="722">
        <f t="shared" si="5"/>
        <v>3</v>
      </c>
      <c r="L25" s="722">
        <f t="shared" si="5"/>
        <v>4</v>
      </c>
      <c r="M25" s="725">
        <v>3</v>
      </c>
      <c r="N25" s="725">
        <v>4</v>
      </c>
      <c r="O25" s="726">
        <v>0</v>
      </c>
      <c r="P25" s="726">
        <v>0</v>
      </c>
      <c r="Q25" s="726">
        <v>1</v>
      </c>
      <c r="R25" s="727">
        <v>6</v>
      </c>
      <c r="S25" s="628" t="s">
        <v>45</v>
      </c>
    </row>
    <row r="26" spans="1:19" s="102" customFormat="1" ht="19.5" customHeight="1">
      <c r="A26" s="627" t="s">
        <v>1038</v>
      </c>
      <c r="B26" s="721">
        <f t="shared" si="1"/>
        <v>510</v>
      </c>
      <c r="C26" s="722">
        <f t="shared" si="2"/>
        <v>0</v>
      </c>
      <c r="D26" s="715">
        <f t="shared" si="3"/>
        <v>762</v>
      </c>
      <c r="E26" s="513">
        <v>323</v>
      </c>
      <c r="F26" s="513">
        <v>439</v>
      </c>
      <c r="G26" s="723">
        <v>497</v>
      </c>
      <c r="H26" s="513">
        <f t="shared" si="4"/>
        <v>748</v>
      </c>
      <c r="I26" s="724">
        <v>318</v>
      </c>
      <c r="J26" s="724">
        <v>430</v>
      </c>
      <c r="K26" s="722">
        <f t="shared" si="5"/>
        <v>13</v>
      </c>
      <c r="L26" s="722">
        <f t="shared" si="5"/>
        <v>14</v>
      </c>
      <c r="M26" s="725">
        <v>13</v>
      </c>
      <c r="N26" s="725">
        <v>14</v>
      </c>
      <c r="O26" s="726">
        <v>0</v>
      </c>
      <c r="P26" s="726">
        <v>0</v>
      </c>
      <c r="Q26" s="726">
        <v>0</v>
      </c>
      <c r="R26" s="726">
        <v>0</v>
      </c>
      <c r="S26" s="628" t="s">
        <v>65</v>
      </c>
    </row>
    <row r="27" spans="1:19" s="102" customFormat="1" ht="19.5" customHeight="1">
      <c r="A27" s="627" t="s">
        <v>1322</v>
      </c>
      <c r="B27" s="721">
        <f t="shared" si="1"/>
        <v>213</v>
      </c>
      <c r="C27" s="722">
        <f t="shared" si="2"/>
        <v>0</v>
      </c>
      <c r="D27" s="715">
        <f t="shared" si="3"/>
        <v>264</v>
      </c>
      <c r="E27" s="513">
        <v>115</v>
      </c>
      <c r="F27" s="513">
        <v>149</v>
      </c>
      <c r="G27" s="723">
        <v>211</v>
      </c>
      <c r="H27" s="513">
        <f t="shared" si="4"/>
        <v>262</v>
      </c>
      <c r="I27" s="828">
        <v>115</v>
      </c>
      <c r="J27" s="828">
        <v>147</v>
      </c>
      <c r="K27" s="722">
        <f t="shared" si="5"/>
        <v>2</v>
      </c>
      <c r="L27" s="722">
        <f t="shared" si="5"/>
        <v>2</v>
      </c>
      <c r="M27" s="725">
        <v>2</v>
      </c>
      <c r="N27" s="725">
        <v>2</v>
      </c>
      <c r="O27" s="726">
        <v>0</v>
      </c>
      <c r="P27" s="726">
        <v>0</v>
      </c>
      <c r="Q27" s="726">
        <v>0</v>
      </c>
      <c r="R27" s="726">
        <v>0</v>
      </c>
      <c r="S27" s="628" t="s">
        <v>74</v>
      </c>
    </row>
    <row r="28" spans="1:19" s="102" customFormat="1" ht="19.5" customHeight="1">
      <c r="A28" s="627" t="s">
        <v>1039</v>
      </c>
      <c r="B28" s="721">
        <f t="shared" si="1"/>
        <v>439</v>
      </c>
      <c r="C28" s="722">
        <f t="shared" si="2"/>
        <v>0</v>
      </c>
      <c r="D28" s="715">
        <f t="shared" si="3"/>
        <v>639</v>
      </c>
      <c r="E28" s="513">
        <v>284</v>
      </c>
      <c r="F28" s="513">
        <v>355</v>
      </c>
      <c r="G28" s="723">
        <v>412</v>
      </c>
      <c r="H28" s="513">
        <f t="shared" si="4"/>
        <v>612</v>
      </c>
      <c r="I28" s="724">
        <v>273</v>
      </c>
      <c r="J28" s="724">
        <v>339</v>
      </c>
      <c r="K28" s="722">
        <f t="shared" si="5"/>
        <v>27</v>
      </c>
      <c r="L28" s="722">
        <f t="shared" si="5"/>
        <v>27</v>
      </c>
      <c r="M28" s="725">
        <v>27</v>
      </c>
      <c r="N28" s="725">
        <v>27</v>
      </c>
      <c r="O28" s="726">
        <v>0</v>
      </c>
      <c r="P28" s="726">
        <v>0</v>
      </c>
      <c r="Q28" s="726">
        <v>0</v>
      </c>
      <c r="R28" s="726">
        <v>0</v>
      </c>
      <c r="S28" s="628" t="s">
        <v>75</v>
      </c>
    </row>
    <row r="29" spans="1:19" s="102" customFormat="1" ht="19.5" customHeight="1">
      <c r="A29" s="627" t="s">
        <v>1040</v>
      </c>
      <c r="B29" s="721">
        <f t="shared" si="1"/>
        <v>843</v>
      </c>
      <c r="C29" s="722">
        <f t="shared" si="2"/>
        <v>0</v>
      </c>
      <c r="D29" s="715">
        <f t="shared" si="3"/>
        <v>1067</v>
      </c>
      <c r="E29" s="513">
        <v>460</v>
      </c>
      <c r="F29" s="513">
        <v>607</v>
      </c>
      <c r="G29" s="723">
        <v>824</v>
      </c>
      <c r="H29" s="513">
        <f t="shared" si="4"/>
        <v>1044</v>
      </c>
      <c r="I29" s="724">
        <v>450</v>
      </c>
      <c r="J29" s="724">
        <v>594</v>
      </c>
      <c r="K29" s="722">
        <f t="shared" si="5"/>
        <v>19</v>
      </c>
      <c r="L29" s="722">
        <f t="shared" si="5"/>
        <v>23</v>
      </c>
      <c r="M29" s="725">
        <v>19</v>
      </c>
      <c r="N29" s="725">
        <v>23</v>
      </c>
      <c r="O29" s="726">
        <v>0</v>
      </c>
      <c r="P29" s="726">
        <v>0</v>
      </c>
      <c r="Q29" s="726">
        <v>0</v>
      </c>
      <c r="R29" s="726">
        <v>0</v>
      </c>
      <c r="S29" s="628" t="s">
        <v>76</v>
      </c>
    </row>
    <row r="30" spans="1:19" s="105" customFormat="1" ht="19.5" customHeight="1" thickBot="1">
      <c r="A30" s="729" t="s">
        <v>605</v>
      </c>
      <c r="B30" s="730">
        <f t="shared" si="1"/>
        <v>195</v>
      </c>
      <c r="C30" s="731">
        <f t="shared" si="2"/>
        <v>2</v>
      </c>
      <c r="D30" s="731">
        <f t="shared" si="3"/>
        <v>304</v>
      </c>
      <c r="E30" s="732">
        <v>128</v>
      </c>
      <c r="F30" s="732">
        <v>176</v>
      </c>
      <c r="G30" s="733">
        <v>186</v>
      </c>
      <c r="H30" s="732">
        <f t="shared" si="4"/>
        <v>241</v>
      </c>
      <c r="I30" s="734">
        <v>102</v>
      </c>
      <c r="J30" s="734">
        <v>139</v>
      </c>
      <c r="K30" s="732">
        <f t="shared" si="5"/>
        <v>9</v>
      </c>
      <c r="L30" s="732">
        <f t="shared" si="5"/>
        <v>12</v>
      </c>
      <c r="M30" s="735">
        <v>9</v>
      </c>
      <c r="N30" s="735">
        <v>12</v>
      </c>
      <c r="O30" s="736">
        <v>0</v>
      </c>
      <c r="P30" s="736">
        <v>0</v>
      </c>
      <c r="Q30" s="736">
        <v>2</v>
      </c>
      <c r="R30" s="737">
        <v>51</v>
      </c>
      <c r="S30" s="738" t="s">
        <v>77</v>
      </c>
    </row>
    <row r="31" spans="1:11" ht="12" customHeight="1">
      <c r="A31" s="77" t="s">
        <v>1042</v>
      </c>
      <c r="K31" s="77" t="s">
        <v>1044</v>
      </c>
    </row>
    <row r="32" spans="1:19" ht="12" customHeight="1">
      <c r="A32" s="77" t="s">
        <v>316</v>
      </c>
      <c r="H32" s="127"/>
      <c r="I32" s="127"/>
      <c r="J32" s="127"/>
      <c r="K32" s="334" t="s">
        <v>1043</v>
      </c>
      <c r="L32" s="118"/>
      <c r="M32" s="230"/>
      <c r="S32" s="117"/>
    </row>
  </sheetData>
  <sheetProtection/>
  <mergeCells count="11">
    <mergeCell ref="K3:S3"/>
    <mergeCell ref="Q6:R7"/>
    <mergeCell ref="K6:P6"/>
    <mergeCell ref="K7:L7"/>
    <mergeCell ref="Q5:S5"/>
    <mergeCell ref="O7:P7"/>
    <mergeCell ref="S6:S9"/>
    <mergeCell ref="A6:A9"/>
    <mergeCell ref="B6:F7"/>
    <mergeCell ref="M7:N7"/>
    <mergeCell ref="G6:J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6" r:id="rId1"/>
  <colBreaks count="1" manualBreakCount="1">
    <brk id="10" max="3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3" sqref="A3:K3"/>
    </sheetView>
  </sheetViews>
  <sheetFormatPr defaultColWidth="8.88671875" defaultRowHeight="13.5"/>
  <cols>
    <col min="1" max="1" width="11.77734375" style="130" customWidth="1"/>
    <col min="2" max="10" width="8.77734375" style="130" customWidth="1"/>
    <col min="11" max="11" width="11.77734375" style="130" customWidth="1"/>
    <col min="12" max="16384" width="8.88671875" style="130" customWidth="1"/>
  </cols>
  <sheetData>
    <row r="1" spans="1:11" s="1189" customFormat="1" ht="12" customHeight="1">
      <c r="A1" s="992" t="s">
        <v>1325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8" t="s">
        <v>1</v>
      </c>
    </row>
    <row r="2" s="946" customFormat="1" ht="12" customHeight="1"/>
    <row r="3" spans="1:11" s="166" customFormat="1" ht="24" customHeight="1">
      <c r="A3" s="1901" t="s">
        <v>692</v>
      </c>
      <c r="B3" s="1901"/>
      <c r="C3" s="1901"/>
      <c r="D3" s="1901"/>
      <c r="E3" s="1901"/>
      <c r="F3" s="1901"/>
      <c r="G3" s="1901"/>
      <c r="H3" s="1901"/>
      <c r="I3" s="1901"/>
      <c r="J3" s="1901"/>
      <c r="K3" s="1901"/>
    </row>
    <row r="4" s="247" customFormat="1" ht="12" customHeight="1"/>
    <row r="5" spans="1:11" s="948" customFormat="1" ht="12" customHeight="1" thickBot="1">
      <c r="A5" s="246" t="s">
        <v>1324</v>
      </c>
      <c r="K5" s="949" t="s">
        <v>1052</v>
      </c>
    </row>
    <row r="6" spans="1:11" s="166" customFormat="1" ht="34.5" customHeight="1">
      <c r="A6" s="1902" t="s">
        <v>1850</v>
      </c>
      <c r="B6" s="1904" t="s">
        <v>1846</v>
      </c>
      <c r="C6" s="1904"/>
      <c r="D6" s="1904"/>
      <c r="E6" s="1904"/>
      <c r="F6" s="1904"/>
      <c r="G6" s="1904"/>
      <c r="H6" s="1904"/>
      <c r="I6" s="1904"/>
      <c r="J6" s="1905"/>
      <c r="K6" s="1909" t="s">
        <v>204</v>
      </c>
    </row>
    <row r="7" spans="1:11" s="166" customFormat="1" ht="50.25" customHeight="1">
      <c r="A7" s="1903"/>
      <c r="B7" s="1906" t="s">
        <v>1847</v>
      </c>
      <c r="C7" s="1906"/>
      <c r="D7" s="1906"/>
      <c r="E7" s="1907" t="s">
        <v>1851</v>
      </c>
      <c r="F7" s="1908"/>
      <c r="G7" s="1908"/>
      <c r="H7" s="1906" t="s">
        <v>1848</v>
      </c>
      <c r="I7" s="1906"/>
      <c r="J7" s="1907"/>
      <c r="K7" s="1910"/>
    </row>
    <row r="8" spans="1:11" s="166" customFormat="1" ht="36.75" customHeight="1">
      <c r="A8" s="1903"/>
      <c r="B8" s="1496" t="s">
        <v>1849</v>
      </c>
      <c r="C8" s="1496" t="s">
        <v>1033</v>
      </c>
      <c r="D8" s="1496" t="s">
        <v>1852</v>
      </c>
      <c r="E8" s="1496" t="s">
        <v>1849</v>
      </c>
      <c r="F8" s="1496" t="s">
        <v>1033</v>
      </c>
      <c r="G8" s="1496" t="s">
        <v>1034</v>
      </c>
      <c r="H8" s="1496" t="s">
        <v>1849</v>
      </c>
      <c r="I8" s="1496" t="s">
        <v>1853</v>
      </c>
      <c r="J8" s="1496" t="s">
        <v>1034</v>
      </c>
      <c r="K8" s="1911"/>
    </row>
    <row r="9" spans="1:11" s="166" customFormat="1" ht="19.5" customHeight="1">
      <c r="A9" s="1497">
        <v>2016</v>
      </c>
      <c r="B9" s="1498">
        <v>22968</v>
      </c>
      <c r="C9" s="1498">
        <v>9579</v>
      </c>
      <c r="D9" s="1498">
        <v>13389</v>
      </c>
      <c r="E9" s="1498">
        <v>17312</v>
      </c>
      <c r="F9" s="1498">
        <v>6471</v>
      </c>
      <c r="G9" s="1498">
        <v>10841</v>
      </c>
      <c r="H9" s="1499">
        <v>75.37443399512365</v>
      </c>
      <c r="I9" s="1499">
        <v>67.5540244284372</v>
      </c>
      <c r="J9" s="1499">
        <v>80.9694525356636</v>
      </c>
      <c r="K9" s="1500">
        <v>2016</v>
      </c>
    </row>
    <row r="10" spans="1:11" s="166" customFormat="1" ht="19.5" customHeight="1">
      <c r="A10" s="1497">
        <v>2017</v>
      </c>
      <c r="B10" s="1498">
        <v>23622</v>
      </c>
      <c r="C10" s="1498">
        <v>9857</v>
      </c>
      <c r="D10" s="1498">
        <v>13765</v>
      </c>
      <c r="E10" s="1498">
        <v>17982</v>
      </c>
      <c r="F10" s="1498">
        <v>6761</v>
      </c>
      <c r="G10" s="1498">
        <v>11221</v>
      </c>
      <c r="H10" s="1499">
        <v>76.1239522479045</v>
      </c>
      <c r="I10" s="1499">
        <v>68.59084914274119</v>
      </c>
      <c r="J10" s="1499">
        <v>81.51834362513621</v>
      </c>
      <c r="K10" s="1500">
        <v>2017</v>
      </c>
    </row>
    <row r="11" spans="1:11" s="166" customFormat="1" ht="19.5" customHeight="1">
      <c r="A11" s="1497">
        <v>2018</v>
      </c>
      <c r="B11" s="1498">
        <v>24104</v>
      </c>
      <c r="C11" s="1498">
        <v>10088</v>
      </c>
      <c r="D11" s="1498">
        <v>14016</v>
      </c>
      <c r="E11" s="1498">
        <v>18597</v>
      </c>
      <c r="F11" s="1498">
        <v>7076</v>
      </c>
      <c r="G11" s="1498">
        <v>11521</v>
      </c>
      <c r="H11" s="1499">
        <v>77.1531695984069</v>
      </c>
      <c r="I11" s="1499">
        <v>70.14274385408406</v>
      </c>
      <c r="J11" s="1499">
        <v>82.19891552511416</v>
      </c>
      <c r="K11" s="1500">
        <v>2018</v>
      </c>
    </row>
    <row r="12" spans="1:11" s="166" customFormat="1" ht="19.5" customHeight="1">
      <c r="A12" s="1497">
        <v>2019</v>
      </c>
      <c r="B12" s="1498">
        <v>24739</v>
      </c>
      <c r="C12" s="1498">
        <v>10440</v>
      </c>
      <c r="D12" s="1498">
        <v>14299</v>
      </c>
      <c r="E12" s="1498">
        <v>19000</v>
      </c>
      <c r="F12" s="1498">
        <v>7255</v>
      </c>
      <c r="G12" s="1498">
        <v>11745</v>
      </c>
      <c r="H12" s="1499">
        <v>76.80181090585715</v>
      </c>
      <c r="I12" s="1499">
        <v>69.49233716475096</v>
      </c>
      <c r="J12" s="1499">
        <v>82.13861109168474</v>
      </c>
      <c r="K12" s="1500">
        <v>2019</v>
      </c>
    </row>
    <row r="13" spans="1:11" s="459" customFormat="1" ht="19.5" customHeight="1">
      <c r="A13" s="816">
        <v>2020</v>
      </c>
      <c r="B13" s="817">
        <f>SUM(C13:D13)</f>
        <v>26211</v>
      </c>
      <c r="C13" s="817">
        <f>SUM(C14:C29)</f>
        <v>11140</v>
      </c>
      <c r="D13" s="817">
        <f>SUM(D14:D29)</f>
        <v>15071</v>
      </c>
      <c r="E13" s="817">
        <f>SUM(F13:G13)</f>
        <v>19925</v>
      </c>
      <c r="F13" s="817">
        <f>SUM(F14:F29)</f>
        <v>7699</v>
      </c>
      <c r="G13" s="817">
        <f>SUM(G14:G29)</f>
        <v>12226</v>
      </c>
      <c r="H13" s="818">
        <f aca="true" t="shared" si="0" ref="H13:J28">E13/B13*100</f>
        <v>76.01770249132043</v>
      </c>
      <c r="I13" s="818">
        <f t="shared" si="0"/>
        <v>69.1113105924596</v>
      </c>
      <c r="J13" s="818">
        <f t="shared" si="0"/>
        <v>81.12268595315507</v>
      </c>
      <c r="K13" s="819">
        <v>2020</v>
      </c>
    </row>
    <row r="14" spans="1:11" s="102" customFormat="1" ht="19.5" customHeight="1">
      <c r="A14" s="1501" t="s">
        <v>334</v>
      </c>
      <c r="B14" s="1502">
        <f aca="true" t="shared" si="1" ref="B14:B29">SUM(C14:D14)</f>
        <v>2440</v>
      </c>
      <c r="C14" s="1502">
        <v>1058</v>
      </c>
      <c r="D14" s="1502">
        <v>1382</v>
      </c>
      <c r="E14" s="1502">
        <f aca="true" t="shared" si="2" ref="E14:E29">SUM(F14:G14)</f>
        <v>1890</v>
      </c>
      <c r="F14" s="1503">
        <v>748</v>
      </c>
      <c r="G14" s="1503">
        <v>1142</v>
      </c>
      <c r="H14" s="1499">
        <f t="shared" si="0"/>
        <v>77.45901639344262</v>
      </c>
      <c r="I14" s="1499">
        <f t="shared" si="0"/>
        <v>70.69943289224952</v>
      </c>
      <c r="J14" s="1499">
        <f t="shared" si="0"/>
        <v>82.63386396526772</v>
      </c>
      <c r="K14" s="1504" t="s">
        <v>156</v>
      </c>
    </row>
    <row r="15" spans="1:11" s="102" customFormat="1" ht="19.5" customHeight="1">
      <c r="A15" s="1501" t="s">
        <v>335</v>
      </c>
      <c r="B15" s="1502">
        <f t="shared" si="1"/>
        <v>593</v>
      </c>
      <c r="C15" s="1502">
        <v>249</v>
      </c>
      <c r="D15" s="1502">
        <v>344</v>
      </c>
      <c r="E15" s="1502">
        <f t="shared" si="2"/>
        <v>467</v>
      </c>
      <c r="F15" s="1503">
        <v>180</v>
      </c>
      <c r="G15" s="1503">
        <v>287</v>
      </c>
      <c r="H15" s="1499">
        <f t="shared" si="0"/>
        <v>78.75210792580101</v>
      </c>
      <c r="I15" s="1499">
        <f t="shared" si="0"/>
        <v>72.28915662650603</v>
      </c>
      <c r="J15" s="1499">
        <f t="shared" si="0"/>
        <v>83.43023255813954</v>
      </c>
      <c r="K15" s="1505" t="s">
        <v>8</v>
      </c>
    </row>
    <row r="16" spans="1:11" s="102" customFormat="1" ht="19.5" customHeight="1">
      <c r="A16" s="1501" t="s">
        <v>336</v>
      </c>
      <c r="B16" s="1502">
        <f t="shared" si="1"/>
        <v>1670</v>
      </c>
      <c r="C16" s="1502">
        <v>730</v>
      </c>
      <c r="D16" s="1502">
        <v>940</v>
      </c>
      <c r="E16" s="1502">
        <f t="shared" si="2"/>
        <v>1324</v>
      </c>
      <c r="F16" s="1503">
        <v>523</v>
      </c>
      <c r="G16" s="1503">
        <v>801</v>
      </c>
      <c r="H16" s="1499">
        <f t="shared" si="0"/>
        <v>79.2814371257485</v>
      </c>
      <c r="I16" s="1499">
        <f t="shared" si="0"/>
        <v>71.64383561643835</v>
      </c>
      <c r="J16" s="1499">
        <f t="shared" si="0"/>
        <v>85.2127659574468</v>
      </c>
      <c r="K16" s="1505" t="s">
        <v>9</v>
      </c>
    </row>
    <row r="17" spans="1:11" s="102" customFormat="1" ht="19.5" customHeight="1">
      <c r="A17" s="1501" t="s">
        <v>337</v>
      </c>
      <c r="B17" s="1502">
        <f t="shared" si="1"/>
        <v>1772</v>
      </c>
      <c r="C17" s="1502">
        <v>777</v>
      </c>
      <c r="D17" s="1502">
        <v>995</v>
      </c>
      <c r="E17" s="1502">
        <f t="shared" si="2"/>
        <v>1406</v>
      </c>
      <c r="F17" s="1503">
        <v>576</v>
      </c>
      <c r="G17" s="1503">
        <v>830</v>
      </c>
      <c r="H17" s="1499">
        <f t="shared" si="0"/>
        <v>79.3453724604966</v>
      </c>
      <c r="I17" s="1499">
        <f>F17/C17*100</f>
        <v>74.13127413127413</v>
      </c>
      <c r="J17" s="1499">
        <f t="shared" si="0"/>
        <v>83.41708542713567</v>
      </c>
      <c r="K17" s="1505" t="s">
        <v>10</v>
      </c>
    </row>
    <row r="18" spans="1:11" s="102" customFormat="1" ht="19.5" customHeight="1">
      <c r="A18" s="1501" t="s">
        <v>338</v>
      </c>
      <c r="B18" s="1502">
        <f t="shared" si="1"/>
        <v>1418</v>
      </c>
      <c r="C18" s="1502">
        <v>633</v>
      </c>
      <c r="D18" s="1502">
        <v>785</v>
      </c>
      <c r="E18" s="1502">
        <f t="shared" si="2"/>
        <v>1183</v>
      </c>
      <c r="F18" s="1503">
        <v>493</v>
      </c>
      <c r="G18" s="1503">
        <v>690</v>
      </c>
      <c r="H18" s="1499">
        <f t="shared" si="0"/>
        <v>83.42736248236953</v>
      </c>
      <c r="I18" s="1499">
        <f t="shared" si="0"/>
        <v>77.88309636650868</v>
      </c>
      <c r="J18" s="1499">
        <f t="shared" si="0"/>
        <v>87.89808917197452</v>
      </c>
      <c r="K18" s="1505" t="s">
        <v>11</v>
      </c>
    </row>
    <row r="19" spans="1:11" s="102" customFormat="1" ht="19.5" customHeight="1">
      <c r="A19" s="1501" t="s">
        <v>339</v>
      </c>
      <c r="B19" s="1502">
        <f t="shared" si="1"/>
        <v>1249</v>
      </c>
      <c r="C19" s="1502">
        <v>512</v>
      </c>
      <c r="D19" s="1502">
        <v>737</v>
      </c>
      <c r="E19" s="1502">
        <f t="shared" si="2"/>
        <v>1050</v>
      </c>
      <c r="F19" s="1503">
        <v>410</v>
      </c>
      <c r="G19" s="1503">
        <v>640</v>
      </c>
      <c r="H19" s="1499">
        <f t="shared" si="0"/>
        <v>84.06725380304243</v>
      </c>
      <c r="I19" s="1499">
        <f t="shared" si="0"/>
        <v>80.078125</v>
      </c>
      <c r="J19" s="1499">
        <f t="shared" si="0"/>
        <v>86.83853459972863</v>
      </c>
      <c r="K19" s="1505" t="s">
        <v>12</v>
      </c>
    </row>
    <row r="20" spans="1:11" s="102" customFormat="1" ht="19.5" customHeight="1">
      <c r="A20" s="1501" t="s">
        <v>340</v>
      </c>
      <c r="B20" s="1502">
        <f t="shared" si="1"/>
        <v>1597</v>
      </c>
      <c r="C20" s="1502">
        <v>688</v>
      </c>
      <c r="D20" s="1502">
        <v>909</v>
      </c>
      <c r="E20" s="1502">
        <f t="shared" si="2"/>
        <v>1175</v>
      </c>
      <c r="F20" s="1503">
        <v>443</v>
      </c>
      <c r="G20" s="1503">
        <v>732</v>
      </c>
      <c r="H20" s="1499">
        <f t="shared" si="0"/>
        <v>73.57545397620538</v>
      </c>
      <c r="I20" s="1499">
        <f t="shared" si="0"/>
        <v>64.38953488372093</v>
      </c>
      <c r="J20" s="1499">
        <f t="shared" si="0"/>
        <v>80.52805280528052</v>
      </c>
      <c r="K20" s="1505" t="s">
        <v>13</v>
      </c>
    </row>
    <row r="21" spans="1:11" s="102" customFormat="1" ht="19.5" customHeight="1">
      <c r="A21" s="1501" t="s">
        <v>341</v>
      </c>
      <c r="B21" s="1502">
        <f t="shared" si="1"/>
        <v>2028</v>
      </c>
      <c r="C21" s="1502">
        <v>876</v>
      </c>
      <c r="D21" s="1502">
        <v>1152</v>
      </c>
      <c r="E21" s="1502">
        <f t="shared" si="2"/>
        <v>1601</v>
      </c>
      <c r="F21" s="1503">
        <v>633</v>
      </c>
      <c r="G21" s="1503">
        <v>968</v>
      </c>
      <c r="H21" s="1499">
        <f t="shared" si="0"/>
        <v>78.94477317554241</v>
      </c>
      <c r="I21" s="1499">
        <f t="shared" si="0"/>
        <v>72.26027397260275</v>
      </c>
      <c r="J21" s="1499">
        <f t="shared" si="0"/>
        <v>84.02777777777779</v>
      </c>
      <c r="K21" s="1505" t="s">
        <v>14</v>
      </c>
    </row>
    <row r="22" spans="1:11" s="102" customFormat="1" ht="19.5" customHeight="1">
      <c r="A22" s="1501" t="s">
        <v>342</v>
      </c>
      <c r="B22" s="1502">
        <f t="shared" si="1"/>
        <v>1234</v>
      </c>
      <c r="C22" s="1502">
        <v>522</v>
      </c>
      <c r="D22" s="1502">
        <v>712</v>
      </c>
      <c r="E22" s="1502">
        <f t="shared" si="2"/>
        <v>1085</v>
      </c>
      <c r="F22" s="1503">
        <v>426</v>
      </c>
      <c r="G22" s="1503">
        <v>659</v>
      </c>
      <c r="H22" s="1499">
        <f t="shared" si="0"/>
        <v>87.9254457050243</v>
      </c>
      <c r="I22" s="1499">
        <f t="shared" si="0"/>
        <v>81.60919540229885</v>
      </c>
      <c r="J22" s="1499">
        <f t="shared" si="0"/>
        <v>92.5561797752809</v>
      </c>
      <c r="K22" s="1505" t="s">
        <v>15</v>
      </c>
    </row>
    <row r="23" spans="1:11" s="102" customFormat="1" ht="19.5" customHeight="1">
      <c r="A23" s="1501" t="s">
        <v>343</v>
      </c>
      <c r="B23" s="1502">
        <f t="shared" si="1"/>
        <v>826</v>
      </c>
      <c r="C23" s="1502">
        <v>348</v>
      </c>
      <c r="D23" s="1502">
        <v>478</v>
      </c>
      <c r="E23" s="1502">
        <f t="shared" si="2"/>
        <v>703</v>
      </c>
      <c r="F23" s="1503">
        <v>275</v>
      </c>
      <c r="G23" s="1503">
        <v>428</v>
      </c>
      <c r="H23" s="1499">
        <f t="shared" si="0"/>
        <v>85.10895883777239</v>
      </c>
      <c r="I23" s="1499">
        <f t="shared" si="0"/>
        <v>79.02298850574712</v>
      </c>
      <c r="J23" s="1499">
        <f t="shared" si="0"/>
        <v>89.5397489539749</v>
      </c>
      <c r="K23" s="1505" t="s">
        <v>16</v>
      </c>
    </row>
    <row r="24" spans="1:11" s="102" customFormat="1" ht="19.5" customHeight="1">
      <c r="A24" s="1501" t="s">
        <v>344</v>
      </c>
      <c r="B24" s="1502">
        <f t="shared" si="1"/>
        <v>796</v>
      </c>
      <c r="C24" s="1502">
        <v>322</v>
      </c>
      <c r="D24" s="1502">
        <v>474</v>
      </c>
      <c r="E24" s="1502">
        <f t="shared" si="2"/>
        <v>588</v>
      </c>
      <c r="F24" s="1503">
        <v>211</v>
      </c>
      <c r="G24" s="1503">
        <v>377</v>
      </c>
      <c r="H24" s="1499">
        <f t="shared" si="0"/>
        <v>73.86934673366834</v>
      </c>
      <c r="I24" s="1499">
        <f t="shared" si="0"/>
        <v>65.527950310559</v>
      </c>
      <c r="J24" s="1499">
        <f t="shared" si="0"/>
        <v>79.53586497890295</v>
      </c>
      <c r="K24" s="1505" t="s">
        <v>17</v>
      </c>
    </row>
    <row r="25" spans="1:11" s="102" customFormat="1" ht="19.5" customHeight="1">
      <c r="A25" s="1501" t="s">
        <v>345</v>
      </c>
      <c r="B25" s="1502">
        <f t="shared" si="1"/>
        <v>2784</v>
      </c>
      <c r="C25" s="1502">
        <v>1202</v>
      </c>
      <c r="D25" s="1502">
        <v>1582</v>
      </c>
      <c r="E25" s="1502">
        <f t="shared" si="2"/>
        <v>1911</v>
      </c>
      <c r="F25" s="1503">
        <v>746</v>
      </c>
      <c r="G25" s="1503">
        <v>1165</v>
      </c>
      <c r="H25" s="1499">
        <f t="shared" si="0"/>
        <v>68.64224137931035</v>
      </c>
      <c r="I25" s="1499">
        <f t="shared" si="0"/>
        <v>62.06322795341098</v>
      </c>
      <c r="J25" s="1499">
        <f t="shared" si="0"/>
        <v>73.64096080910241</v>
      </c>
      <c r="K25" s="1505" t="s">
        <v>18</v>
      </c>
    </row>
    <row r="26" spans="1:11" s="102" customFormat="1" ht="19.5" customHeight="1">
      <c r="A26" s="1501" t="s">
        <v>346</v>
      </c>
      <c r="B26" s="1502">
        <f t="shared" si="1"/>
        <v>1476</v>
      </c>
      <c r="C26" s="1502">
        <v>624</v>
      </c>
      <c r="D26" s="1502">
        <v>852</v>
      </c>
      <c r="E26" s="1502">
        <f t="shared" si="2"/>
        <v>1013</v>
      </c>
      <c r="F26" s="1503">
        <v>379</v>
      </c>
      <c r="G26" s="1503">
        <v>634</v>
      </c>
      <c r="H26" s="1499">
        <f t="shared" si="0"/>
        <v>68.63143631436314</v>
      </c>
      <c r="I26" s="1499">
        <f t="shared" si="0"/>
        <v>60.73717948717948</v>
      </c>
      <c r="J26" s="1499">
        <f t="shared" si="0"/>
        <v>74.4131455399061</v>
      </c>
      <c r="K26" s="1505" t="s">
        <v>74</v>
      </c>
    </row>
    <row r="27" spans="1:11" s="102" customFormat="1" ht="19.5" customHeight="1">
      <c r="A27" s="1501" t="s">
        <v>347</v>
      </c>
      <c r="B27" s="1502">
        <f t="shared" si="1"/>
        <v>2092</v>
      </c>
      <c r="C27" s="1502">
        <v>857</v>
      </c>
      <c r="D27" s="1502">
        <v>1235</v>
      </c>
      <c r="E27" s="1502">
        <f t="shared" si="2"/>
        <v>1452</v>
      </c>
      <c r="F27" s="1503">
        <v>510</v>
      </c>
      <c r="G27" s="1503">
        <v>942</v>
      </c>
      <c r="H27" s="1499">
        <f t="shared" si="0"/>
        <v>69.40726577437859</v>
      </c>
      <c r="I27" s="1499">
        <f t="shared" si="0"/>
        <v>59.50991831971996</v>
      </c>
      <c r="J27" s="1499">
        <f t="shared" si="0"/>
        <v>76.2753036437247</v>
      </c>
      <c r="K27" s="1505" t="s">
        <v>75</v>
      </c>
    </row>
    <row r="28" spans="1:11" s="102" customFormat="1" ht="19.5" customHeight="1">
      <c r="A28" s="1501" t="s">
        <v>348</v>
      </c>
      <c r="B28" s="1502">
        <f t="shared" si="1"/>
        <v>2295</v>
      </c>
      <c r="C28" s="1502">
        <v>924</v>
      </c>
      <c r="D28" s="1502">
        <v>1371</v>
      </c>
      <c r="E28" s="1502">
        <f t="shared" si="2"/>
        <v>1656</v>
      </c>
      <c r="F28" s="1503">
        <v>586</v>
      </c>
      <c r="G28" s="1503">
        <v>1070</v>
      </c>
      <c r="H28" s="1499">
        <f t="shared" si="0"/>
        <v>72.15686274509804</v>
      </c>
      <c r="I28" s="1499">
        <f t="shared" si="0"/>
        <v>63.41991341991342</v>
      </c>
      <c r="J28" s="1499">
        <f t="shared" si="0"/>
        <v>78.04522246535376</v>
      </c>
      <c r="K28" s="1505" t="s">
        <v>76</v>
      </c>
    </row>
    <row r="29" spans="1:11" s="135" customFormat="1" ht="19.5" customHeight="1" thickBot="1">
      <c r="A29" s="1506" t="s">
        <v>605</v>
      </c>
      <c r="B29" s="1507">
        <f t="shared" si="1"/>
        <v>1941</v>
      </c>
      <c r="C29" s="1507">
        <v>818</v>
      </c>
      <c r="D29" s="1507">
        <v>1123</v>
      </c>
      <c r="E29" s="1508">
        <f t="shared" si="2"/>
        <v>1421</v>
      </c>
      <c r="F29" s="1507">
        <v>560</v>
      </c>
      <c r="G29" s="1507">
        <v>861</v>
      </c>
      <c r="H29" s="1509">
        <f>E29/B29*100</f>
        <v>73.20968572900567</v>
      </c>
      <c r="I29" s="1509">
        <f>F29/C29*100</f>
        <v>68.45965770171149</v>
      </c>
      <c r="J29" s="1510">
        <f>G29/D29*100</f>
        <v>76.66963490650045</v>
      </c>
      <c r="K29" s="1511" t="s">
        <v>77</v>
      </c>
    </row>
    <row r="30" ht="2.25" customHeight="1">
      <c r="B30" s="248" t="s">
        <v>195</v>
      </c>
    </row>
    <row r="31" spans="1:7" s="247" customFormat="1" ht="12" customHeight="1">
      <c r="A31" s="947" t="s">
        <v>1323</v>
      </c>
      <c r="G31" s="247" t="s">
        <v>144</v>
      </c>
    </row>
  </sheetData>
  <sheetProtection/>
  <mergeCells count="7">
    <mergeCell ref="A3:K3"/>
    <mergeCell ref="A6:A8"/>
    <mergeCell ref="B6:J6"/>
    <mergeCell ref="B7:D7"/>
    <mergeCell ref="E7:G7"/>
    <mergeCell ref="H7:J7"/>
    <mergeCell ref="K6:K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V32"/>
  <sheetViews>
    <sheetView zoomScaleSheetLayoutView="110" zoomScalePageLayoutView="0" workbookViewId="0" topLeftCell="T1">
      <selection activeCell="AJ24" sqref="AJ24"/>
    </sheetView>
  </sheetViews>
  <sheetFormatPr defaultColWidth="8.88671875" defaultRowHeight="13.5"/>
  <cols>
    <col min="1" max="25" width="6.77734375" style="66" customWidth="1"/>
    <col min="26" max="26" width="6.77734375" style="91" customWidth="1"/>
    <col min="27" max="27" width="6.77734375" style="66" customWidth="1"/>
    <col min="28" max="46" width="7.3359375" style="66" customWidth="1"/>
    <col min="47" max="47" width="5.4453125" style="66" customWidth="1"/>
    <col min="48" max="48" width="6.88671875" style="91" customWidth="1"/>
    <col min="49" max="16384" width="8.88671875" style="91" customWidth="1"/>
  </cols>
  <sheetData>
    <row r="1" spans="1:48" s="1192" customFormat="1" ht="12" customHeight="1">
      <c r="A1" s="992" t="s">
        <v>1325</v>
      </c>
      <c r="B1" s="1190"/>
      <c r="C1" s="1190"/>
      <c r="D1" s="1190"/>
      <c r="E1" s="1190"/>
      <c r="F1" s="1190"/>
      <c r="G1" s="1190"/>
      <c r="H1" s="1190"/>
      <c r="I1" s="1190"/>
      <c r="J1" s="1190"/>
      <c r="K1" s="1190"/>
      <c r="L1" s="1190"/>
      <c r="M1" s="1190"/>
      <c r="N1" s="1190"/>
      <c r="O1" s="1190"/>
      <c r="P1" s="1190"/>
      <c r="Q1" s="1190"/>
      <c r="R1" s="1190"/>
      <c r="S1" s="1190"/>
      <c r="T1" s="1190"/>
      <c r="U1" s="1190"/>
      <c r="V1" s="1190"/>
      <c r="W1" s="1190"/>
      <c r="X1" s="1190"/>
      <c r="Y1" s="1190"/>
      <c r="Z1" s="1191" t="s">
        <v>68</v>
      </c>
      <c r="AA1" s="992" t="s">
        <v>1325</v>
      </c>
      <c r="AB1" s="1190"/>
      <c r="AC1" s="1190"/>
      <c r="AD1" s="1190"/>
      <c r="AE1" s="1190"/>
      <c r="AF1" s="1190"/>
      <c r="AG1" s="1190"/>
      <c r="AH1" s="1190"/>
      <c r="AI1" s="1190"/>
      <c r="AJ1" s="1190"/>
      <c r="AK1" s="1190"/>
      <c r="AL1" s="1190"/>
      <c r="AM1" s="1190"/>
      <c r="AN1" s="1190"/>
      <c r="AO1" s="1190"/>
      <c r="AP1" s="1190"/>
      <c r="AQ1" s="1190"/>
      <c r="AR1" s="1190"/>
      <c r="AS1" s="1190"/>
      <c r="AT1" s="1190"/>
      <c r="AU1" s="1190"/>
      <c r="AV1" s="1191" t="s">
        <v>68</v>
      </c>
    </row>
    <row r="2" spans="1:48" s="1192" customFormat="1" ht="12" customHeight="1">
      <c r="A2" s="992"/>
      <c r="B2" s="1190"/>
      <c r="C2" s="1190"/>
      <c r="D2" s="1190"/>
      <c r="E2" s="1190"/>
      <c r="F2" s="1190"/>
      <c r="G2" s="1190"/>
      <c r="H2" s="1190"/>
      <c r="I2" s="1190"/>
      <c r="J2" s="1190"/>
      <c r="K2" s="1190"/>
      <c r="L2" s="1190"/>
      <c r="M2" s="1190"/>
      <c r="N2" s="1190"/>
      <c r="O2" s="1190"/>
      <c r="P2" s="1190"/>
      <c r="Q2" s="1190"/>
      <c r="R2" s="1190"/>
      <c r="S2" s="1190"/>
      <c r="T2" s="1190"/>
      <c r="U2" s="1190"/>
      <c r="V2" s="1190"/>
      <c r="W2" s="1190"/>
      <c r="X2" s="1190"/>
      <c r="Y2" s="1190"/>
      <c r="Z2" s="1191"/>
      <c r="AA2" s="992"/>
      <c r="AB2" s="1190"/>
      <c r="AC2" s="1190"/>
      <c r="AD2" s="1190"/>
      <c r="AE2" s="1190"/>
      <c r="AF2" s="1190"/>
      <c r="AG2" s="1190"/>
      <c r="AH2" s="1190"/>
      <c r="AI2" s="1190"/>
      <c r="AJ2" s="1190"/>
      <c r="AK2" s="1190"/>
      <c r="AL2" s="1190"/>
      <c r="AM2" s="1190"/>
      <c r="AN2" s="1190"/>
      <c r="AO2" s="1190"/>
      <c r="AP2" s="1190"/>
      <c r="AQ2" s="1190"/>
      <c r="AR2" s="1190"/>
      <c r="AS2" s="1190"/>
      <c r="AT2" s="1190"/>
      <c r="AU2" s="1190"/>
      <c r="AV2" s="1191"/>
    </row>
    <row r="3" spans="1:48" s="92" customFormat="1" ht="23.25">
      <c r="A3" s="1813" t="s">
        <v>693</v>
      </c>
      <c r="B3" s="1813"/>
      <c r="C3" s="1813"/>
      <c r="D3" s="1813"/>
      <c r="E3" s="1813"/>
      <c r="F3" s="1813"/>
      <c r="G3" s="1813"/>
      <c r="H3" s="1813"/>
      <c r="I3" s="1813"/>
      <c r="J3" s="1813"/>
      <c r="K3" s="1813"/>
      <c r="L3" s="1813"/>
      <c r="M3" s="1813"/>
      <c r="N3" s="1813" t="s">
        <v>1326</v>
      </c>
      <c r="O3" s="1813"/>
      <c r="P3" s="1813"/>
      <c r="Q3" s="1813"/>
      <c r="R3" s="1813"/>
      <c r="S3" s="1813"/>
      <c r="T3" s="1813"/>
      <c r="U3" s="1813"/>
      <c r="V3" s="1813"/>
      <c r="W3" s="1813"/>
      <c r="X3" s="1813"/>
      <c r="Y3" s="1813"/>
      <c r="Z3" s="1813"/>
      <c r="AA3" s="1813" t="s">
        <v>694</v>
      </c>
      <c r="AB3" s="1813"/>
      <c r="AC3" s="1813"/>
      <c r="AD3" s="1813"/>
      <c r="AE3" s="1813"/>
      <c r="AF3" s="1813"/>
      <c r="AG3" s="1813"/>
      <c r="AH3" s="1813"/>
      <c r="AI3" s="1813"/>
      <c r="AJ3" s="1813" t="s">
        <v>1327</v>
      </c>
      <c r="AK3" s="1813"/>
      <c r="AL3" s="1813"/>
      <c r="AM3" s="1813"/>
      <c r="AN3" s="1813"/>
      <c r="AO3" s="1813"/>
      <c r="AP3" s="1813"/>
      <c r="AQ3" s="1813"/>
      <c r="AR3" s="1813"/>
      <c r="AS3" s="1813"/>
      <c r="AT3" s="1813"/>
      <c r="AU3" s="1813"/>
      <c r="AV3" s="1813"/>
    </row>
    <row r="4" spans="1:47" ht="12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</row>
    <row r="5" spans="1:48" s="1193" customFormat="1" ht="12" customHeight="1" thickBot="1">
      <c r="A5" s="921" t="s">
        <v>995</v>
      </c>
      <c r="B5" s="921"/>
      <c r="C5" s="921"/>
      <c r="D5" s="921"/>
      <c r="E5" s="921"/>
      <c r="F5" s="921"/>
      <c r="G5" s="921"/>
      <c r="H5" s="921"/>
      <c r="I5" s="921"/>
      <c r="J5" s="921"/>
      <c r="K5" s="921"/>
      <c r="L5" s="921"/>
      <c r="M5" s="921"/>
      <c r="N5" s="921"/>
      <c r="O5" s="921"/>
      <c r="P5" s="921"/>
      <c r="Q5" s="921"/>
      <c r="R5" s="921"/>
      <c r="S5" s="921"/>
      <c r="T5" s="921"/>
      <c r="U5" s="921"/>
      <c r="V5" s="921"/>
      <c r="W5" s="921"/>
      <c r="X5" s="921"/>
      <c r="Y5" s="921"/>
      <c r="Z5" s="922" t="s">
        <v>186</v>
      </c>
      <c r="AA5" s="921" t="s">
        <v>995</v>
      </c>
      <c r="AB5" s="921"/>
      <c r="AC5" s="921"/>
      <c r="AD5" s="921"/>
      <c r="AE5" s="921"/>
      <c r="AF5" s="921"/>
      <c r="AG5" s="921"/>
      <c r="AH5" s="921"/>
      <c r="AJ5" s="921"/>
      <c r="AK5" s="921"/>
      <c r="AL5" s="921"/>
      <c r="AM5" s="921"/>
      <c r="AN5" s="921"/>
      <c r="AO5" s="921"/>
      <c r="AP5" s="921"/>
      <c r="AQ5" s="921"/>
      <c r="AR5" s="921"/>
      <c r="AS5" s="921"/>
      <c r="AT5" s="921"/>
      <c r="AU5" s="921"/>
      <c r="AV5" s="922" t="s">
        <v>186</v>
      </c>
    </row>
    <row r="6" spans="1:48" s="94" customFormat="1" ht="15.75" customHeight="1">
      <c r="A6" s="1816" t="s">
        <v>609</v>
      </c>
      <c r="B6" s="1914" t="s">
        <v>610</v>
      </c>
      <c r="C6" s="1915"/>
      <c r="D6" s="1915"/>
      <c r="E6" s="1916"/>
      <c r="F6" s="1927" t="s">
        <v>1624</v>
      </c>
      <c r="G6" s="1912"/>
      <c r="H6" s="1912"/>
      <c r="I6" s="1912"/>
      <c r="J6" s="1912"/>
      <c r="K6" s="1912"/>
      <c r="L6" s="1912"/>
      <c r="M6" s="1912"/>
      <c r="N6" s="1912" t="s">
        <v>1625</v>
      </c>
      <c r="O6" s="1912"/>
      <c r="P6" s="1912"/>
      <c r="Q6" s="1912"/>
      <c r="R6" s="1912"/>
      <c r="S6" s="1912"/>
      <c r="T6" s="1912"/>
      <c r="U6" s="1912"/>
      <c r="V6" s="1912"/>
      <c r="W6" s="1912"/>
      <c r="X6" s="1912"/>
      <c r="Y6" s="1913"/>
      <c r="Z6" s="1802" t="s">
        <v>187</v>
      </c>
      <c r="AA6" s="1816" t="s">
        <v>611</v>
      </c>
      <c r="AB6" s="1927" t="s">
        <v>1627</v>
      </c>
      <c r="AC6" s="1912"/>
      <c r="AD6" s="1912"/>
      <c r="AE6" s="1912"/>
      <c r="AF6" s="1912"/>
      <c r="AG6" s="1912"/>
      <c r="AH6" s="1912"/>
      <c r="AI6" s="1912"/>
      <c r="AJ6" s="1912" t="s">
        <v>1626</v>
      </c>
      <c r="AK6" s="1912"/>
      <c r="AL6" s="1912"/>
      <c r="AM6" s="1912"/>
      <c r="AN6" s="1912"/>
      <c r="AO6" s="1912"/>
      <c r="AP6" s="1912"/>
      <c r="AQ6" s="1912"/>
      <c r="AR6" s="1912"/>
      <c r="AS6" s="1912"/>
      <c r="AT6" s="1912"/>
      <c r="AU6" s="1913"/>
      <c r="AV6" s="1802" t="s">
        <v>187</v>
      </c>
    </row>
    <row r="7" spans="1:48" s="94" customFormat="1" ht="15.75" customHeight="1">
      <c r="A7" s="1928"/>
      <c r="B7" s="1917"/>
      <c r="C7" s="1918"/>
      <c r="D7" s="1918"/>
      <c r="E7" s="1919"/>
      <c r="F7" s="1930" t="s">
        <v>607</v>
      </c>
      <c r="G7" s="1931"/>
      <c r="H7" s="1931"/>
      <c r="I7" s="1932"/>
      <c r="J7" s="1930" t="s">
        <v>612</v>
      </c>
      <c r="K7" s="1931"/>
      <c r="L7" s="1931"/>
      <c r="M7" s="1932"/>
      <c r="N7" s="739" t="s">
        <v>360</v>
      </c>
      <c r="O7" s="740"/>
      <c r="P7" s="740"/>
      <c r="Q7" s="741"/>
      <c r="R7" s="739" t="s">
        <v>361</v>
      </c>
      <c r="S7" s="740"/>
      <c r="T7" s="740"/>
      <c r="U7" s="741"/>
      <c r="V7" s="739" t="s">
        <v>362</v>
      </c>
      <c r="W7" s="740"/>
      <c r="X7" s="740"/>
      <c r="Y7" s="741"/>
      <c r="Z7" s="1803"/>
      <c r="AA7" s="1928"/>
      <c r="AB7" s="1933" t="s">
        <v>613</v>
      </c>
      <c r="AC7" s="1931"/>
      <c r="AD7" s="1931"/>
      <c r="AE7" s="1932"/>
      <c r="AF7" s="742" t="s">
        <v>614</v>
      </c>
      <c r="AG7" s="742"/>
      <c r="AH7" s="742"/>
      <c r="AI7" s="742"/>
      <c r="AJ7" s="1933" t="s">
        <v>615</v>
      </c>
      <c r="AK7" s="1931"/>
      <c r="AL7" s="1931"/>
      <c r="AM7" s="1932"/>
      <c r="AN7" s="1937" t="s">
        <v>616</v>
      </c>
      <c r="AO7" s="1935"/>
      <c r="AP7" s="1935"/>
      <c r="AQ7" s="1936"/>
      <c r="AR7" s="1934" t="s">
        <v>1328</v>
      </c>
      <c r="AS7" s="1935"/>
      <c r="AT7" s="1935"/>
      <c r="AU7" s="1936"/>
      <c r="AV7" s="1803"/>
    </row>
    <row r="8" spans="1:48" s="94" customFormat="1" ht="15.75" customHeight="1">
      <c r="A8" s="1928"/>
      <c r="B8" s="1811"/>
      <c r="C8" s="1920"/>
      <c r="D8" s="1920"/>
      <c r="E8" s="1812"/>
      <c r="F8" s="1921" t="s">
        <v>606</v>
      </c>
      <c r="G8" s="1922"/>
      <c r="H8" s="1922"/>
      <c r="I8" s="1923"/>
      <c r="J8" s="1924" t="s">
        <v>1621</v>
      </c>
      <c r="K8" s="1925"/>
      <c r="L8" s="1925"/>
      <c r="M8" s="1926"/>
      <c r="N8" s="1924" t="s">
        <v>1622</v>
      </c>
      <c r="O8" s="1925"/>
      <c r="P8" s="1925"/>
      <c r="Q8" s="1926"/>
      <c r="R8" s="1924" t="s">
        <v>1623</v>
      </c>
      <c r="S8" s="1925"/>
      <c r="T8" s="1925"/>
      <c r="U8" s="1926"/>
      <c r="V8" s="743" t="s">
        <v>1628</v>
      </c>
      <c r="W8" s="744"/>
      <c r="X8" s="744"/>
      <c r="Y8" s="744"/>
      <c r="Z8" s="1803"/>
      <c r="AA8" s="1928"/>
      <c r="AB8" s="1921" t="s">
        <v>608</v>
      </c>
      <c r="AC8" s="1922"/>
      <c r="AD8" s="1922"/>
      <c r="AE8" s="1923"/>
      <c r="AF8" s="1921" t="s">
        <v>1629</v>
      </c>
      <c r="AG8" s="1922"/>
      <c r="AH8" s="1922"/>
      <c r="AI8" s="1923"/>
      <c r="AJ8" s="1921" t="s">
        <v>1630</v>
      </c>
      <c r="AK8" s="1922"/>
      <c r="AL8" s="1922"/>
      <c r="AM8" s="1923"/>
      <c r="AN8" s="1921" t="s">
        <v>1631</v>
      </c>
      <c r="AO8" s="1922"/>
      <c r="AP8" s="1922"/>
      <c r="AQ8" s="1923"/>
      <c r="AR8" s="1921"/>
      <c r="AS8" s="1922"/>
      <c r="AT8" s="1922"/>
      <c r="AU8" s="1923"/>
      <c r="AV8" s="1803"/>
    </row>
    <row r="9" spans="1:48" s="94" customFormat="1" ht="15">
      <c r="A9" s="1928"/>
      <c r="B9" s="679" t="s">
        <v>617</v>
      </c>
      <c r="C9" s="745" t="s">
        <v>618</v>
      </c>
      <c r="D9" s="745" t="s">
        <v>619</v>
      </c>
      <c r="E9" s="745" t="s">
        <v>620</v>
      </c>
      <c r="F9" s="679" t="s">
        <v>617</v>
      </c>
      <c r="G9" s="745" t="s">
        <v>618</v>
      </c>
      <c r="H9" s="745" t="s">
        <v>619</v>
      </c>
      <c r="I9" s="745" t="s">
        <v>620</v>
      </c>
      <c r="J9" s="679" t="s">
        <v>617</v>
      </c>
      <c r="K9" s="745" t="s">
        <v>618</v>
      </c>
      <c r="L9" s="745" t="s">
        <v>619</v>
      </c>
      <c r="M9" s="745" t="s">
        <v>620</v>
      </c>
      <c r="N9" s="679" t="s">
        <v>621</v>
      </c>
      <c r="O9" s="745" t="s">
        <v>618</v>
      </c>
      <c r="P9" s="745" t="s">
        <v>619</v>
      </c>
      <c r="Q9" s="745" t="s">
        <v>620</v>
      </c>
      <c r="R9" s="679" t="s">
        <v>578</v>
      </c>
      <c r="S9" s="745" t="s">
        <v>618</v>
      </c>
      <c r="T9" s="745" t="s">
        <v>619</v>
      </c>
      <c r="U9" s="745" t="s">
        <v>620</v>
      </c>
      <c r="V9" s="679" t="s">
        <v>621</v>
      </c>
      <c r="W9" s="745" t="s">
        <v>618</v>
      </c>
      <c r="X9" s="745" t="s">
        <v>622</v>
      </c>
      <c r="Y9" s="745" t="s">
        <v>620</v>
      </c>
      <c r="Z9" s="1803"/>
      <c r="AA9" s="1928"/>
      <c r="AB9" s="679" t="s">
        <v>617</v>
      </c>
      <c r="AC9" s="745" t="s">
        <v>618</v>
      </c>
      <c r="AD9" s="745" t="s">
        <v>619</v>
      </c>
      <c r="AE9" s="745" t="s">
        <v>620</v>
      </c>
      <c r="AF9" s="679" t="s">
        <v>621</v>
      </c>
      <c r="AG9" s="745" t="s">
        <v>618</v>
      </c>
      <c r="AH9" s="745" t="s">
        <v>619</v>
      </c>
      <c r="AI9" s="679" t="s">
        <v>620</v>
      </c>
      <c r="AJ9" s="679" t="s">
        <v>621</v>
      </c>
      <c r="AK9" s="745" t="s">
        <v>618</v>
      </c>
      <c r="AL9" s="745" t="s">
        <v>619</v>
      </c>
      <c r="AM9" s="745" t="s">
        <v>623</v>
      </c>
      <c r="AN9" s="679" t="s">
        <v>617</v>
      </c>
      <c r="AO9" s="745" t="s">
        <v>618</v>
      </c>
      <c r="AP9" s="745" t="s">
        <v>619</v>
      </c>
      <c r="AQ9" s="745" t="s">
        <v>620</v>
      </c>
      <c r="AR9" s="679" t="s">
        <v>617</v>
      </c>
      <c r="AS9" s="745" t="s">
        <v>618</v>
      </c>
      <c r="AT9" s="745" t="s">
        <v>619</v>
      </c>
      <c r="AU9" s="745" t="s">
        <v>620</v>
      </c>
      <c r="AV9" s="1803"/>
    </row>
    <row r="10" spans="1:48" s="94" customFormat="1" ht="15" customHeight="1">
      <c r="A10" s="1928"/>
      <c r="B10" s="746"/>
      <c r="C10" s="593"/>
      <c r="D10" s="593"/>
      <c r="E10" s="593" t="s">
        <v>624</v>
      </c>
      <c r="F10" s="746"/>
      <c r="G10" s="593"/>
      <c r="H10" s="593"/>
      <c r="I10" s="593" t="s">
        <v>624</v>
      </c>
      <c r="J10" s="746"/>
      <c r="K10" s="593"/>
      <c r="L10" s="593"/>
      <c r="M10" s="747" t="s">
        <v>363</v>
      </c>
      <c r="N10" s="746"/>
      <c r="O10" s="593"/>
      <c r="P10" s="593"/>
      <c r="Q10" s="593" t="s">
        <v>624</v>
      </c>
      <c r="R10" s="746"/>
      <c r="S10" s="593"/>
      <c r="T10" s="593"/>
      <c r="U10" s="593" t="s">
        <v>624</v>
      </c>
      <c r="V10" s="746"/>
      <c r="W10" s="593"/>
      <c r="X10" s="593"/>
      <c r="Y10" s="593" t="s">
        <v>624</v>
      </c>
      <c r="Z10" s="1803"/>
      <c r="AA10" s="1928"/>
      <c r="AB10" s="746"/>
      <c r="AC10" s="593"/>
      <c r="AD10" s="593"/>
      <c r="AE10" s="593" t="s">
        <v>624</v>
      </c>
      <c r="AF10" s="746"/>
      <c r="AG10" s="593"/>
      <c r="AH10" s="593"/>
      <c r="AI10" s="746" t="s">
        <v>624</v>
      </c>
      <c r="AJ10" s="746"/>
      <c r="AK10" s="593"/>
      <c r="AL10" s="593"/>
      <c r="AM10" s="593" t="s">
        <v>624</v>
      </c>
      <c r="AN10" s="746"/>
      <c r="AO10" s="593"/>
      <c r="AP10" s="593"/>
      <c r="AQ10" s="593" t="s">
        <v>624</v>
      </c>
      <c r="AR10" s="746"/>
      <c r="AS10" s="593"/>
      <c r="AT10" s="593"/>
      <c r="AU10" s="593" t="s">
        <v>624</v>
      </c>
      <c r="AV10" s="1803"/>
    </row>
    <row r="11" spans="1:48" s="94" customFormat="1" ht="15">
      <c r="A11" s="1928"/>
      <c r="B11" s="746" t="s">
        <v>149</v>
      </c>
      <c r="C11" s="593"/>
      <c r="D11" s="593"/>
      <c r="E11" s="593" t="s">
        <v>188</v>
      </c>
      <c r="F11" s="746" t="s">
        <v>149</v>
      </c>
      <c r="G11" s="593"/>
      <c r="H11" s="593"/>
      <c r="I11" s="593" t="s">
        <v>1633</v>
      </c>
      <c r="J11" s="746" t="s">
        <v>149</v>
      </c>
      <c r="K11" s="593"/>
      <c r="L11" s="593"/>
      <c r="M11" s="593" t="s">
        <v>188</v>
      </c>
      <c r="N11" s="746" t="s">
        <v>149</v>
      </c>
      <c r="O11" s="593"/>
      <c r="P11" s="593"/>
      <c r="Q11" s="593" t="s">
        <v>188</v>
      </c>
      <c r="R11" s="746" t="s">
        <v>149</v>
      </c>
      <c r="S11" s="593"/>
      <c r="T11" s="593"/>
      <c r="U11" s="593" t="s">
        <v>188</v>
      </c>
      <c r="V11" s="746" t="s">
        <v>149</v>
      </c>
      <c r="W11" s="593"/>
      <c r="X11" s="593"/>
      <c r="Y11" s="593" t="s">
        <v>188</v>
      </c>
      <c r="Z11" s="1803"/>
      <c r="AA11" s="1928"/>
      <c r="AB11" s="746" t="s">
        <v>149</v>
      </c>
      <c r="AC11" s="593"/>
      <c r="AD11" s="593"/>
      <c r="AE11" s="593" t="s">
        <v>188</v>
      </c>
      <c r="AF11" s="746" t="s">
        <v>149</v>
      </c>
      <c r="AG11" s="593"/>
      <c r="AH11" s="593"/>
      <c r="AI11" s="746" t="s">
        <v>188</v>
      </c>
      <c r="AJ11" s="746" t="s">
        <v>149</v>
      </c>
      <c r="AK11" s="593"/>
      <c r="AL11" s="593"/>
      <c r="AM11" s="593" t="s">
        <v>188</v>
      </c>
      <c r="AN11" s="746" t="s">
        <v>149</v>
      </c>
      <c r="AO11" s="593"/>
      <c r="AP11" s="593"/>
      <c r="AQ11" s="593" t="s">
        <v>188</v>
      </c>
      <c r="AR11" s="746" t="s">
        <v>149</v>
      </c>
      <c r="AS11" s="593"/>
      <c r="AT11" s="593"/>
      <c r="AU11" s="593" t="s">
        <v>188</v>
      </c>
      <c r="AV11" s="1803"/>
    </row>
    <row r="12" spans="1:48" s="94" customFormat="1" ht="15">
      <c r="A12" s="1929"/>
      <c r="B12" s="681" t="s">
        <v>1632</v>
      </c>
      <c r="C12" s="1197" t="s">
        <v>1619</v>
      </c>
      <c r="D12" s="681" t="s">
        <v>1620</v>
      </c>
      <c r="E12" s="748" t="s">
        <v>189</v>
      </c>
      <c r="F12" s="681" t="s">
        <v>1632</v>
      </c>
      <c r="G12" s="1197" t="s">
        <v>1619</v>
      </c>
      <c r="H12" s="681" t="s">
        <v>1620</v>
      </c>
      <c r="I12" s="748" t="s">
        <v>189</v>
      </c>
      <c r="J12" s="681" t="s">
        <v>1632</v>
      </c>
      <c r="K12" s="1197" t="s">
        <v>1619</v>
      </c>
      <c r="L12" s="681" t="s">
        <v>1620</v>
      </c>
      <c r="M12" s="748" t="s">
        <v>189</v>
      </c>
      <c r="N12" s="681" t="s">
        <v>1632</v>
      </c>
      <c r="O12" s="1197" t="s">
        <v>1619</v>
      </c>
      <c r="P12" s="681" t="s">
        <v>1620</v>
      </c>
      <c r="Q12" s="748" t="s">
        <v>189</v>
      </c>
      <c r="R12" s="681" t="s">
        <v>1632</v>
      </c>
      <c r="S12" s="1197" t="s">
        <v>1619</v>
      </c>
      <c r="T12" s="681" t="s">
        <v>1620</v>
      </c>
      <c r="U12" s="748" t="s">
        <v>189</v>
      </c>
      <c r="V12" s="681" t="s">
        <v>1632</v>
      </c>
      <c r="W12" s="1197" t="s">
        <v>1619</v>
      </c>
      <c r="X12" s="681" t="s">
        <v>1620</v>
      </c>
      <c r="Y12" s="748" t="s">
        <v>189</v>
      </c>
      <c r="Z12" s="1804"/>
      <c r="AA12" s="1929"/>
      <c r="AB12" s="681" t="s">
        <v>1632</v>
      </c>
      <c r="AC12" s="1197" t="s">
        <v>1619</v>
      </c>
      <c r="AD12" s="681" t="s">
        <v>1620</v>
      </c>
      <c r="AE12" s="748" t="s">
        <v>189</v>
      </c>
      <c r="AF12" s="681" t="s">
        <v>1632</v>
      </c>
      <c r="AG12" s="1197" t="s">
        <v>1619</v>
      </c>
      <c r="AH12" s="681" t="s">
        <v>1620</v>
      </c>
      <c r="AI12" s="681" t="s">
        <v>189</v>
      </c>
      <c r="AJ12" s="681" t="s">
        <v>1632</v>
      </c>
      <c r="AK12" s="1197" t="s">
        <v>1619</v>
      </c>
      <c r="AL12" s="681" t="s">
        <v>1620</v>
      </c>
      <c r="AM12" s="748" t="s">
        <v>189</v>
      </c>
      <c r="AN12" s="681" t="s">
        <v>1632</v>
      </c>
      <c r="AO12" s="1197" t="s">
        <v>1619</v>
      </c>
      <c r="AP12" s="681" t="s">
        <v>1620</v>
      </c>
      <c r="AQ12" s="748" t="s">
        <v>189</v>
      </c>
      <c r="AR12" s="681" t="s">
        <v>1632</v>
      </c>
      <c r="AS12" s="1197" t="s">
        <v>1619</v>
      </c>
      <c r="AT12" s="681" t="s">
        <v>1620</v>
      </c>
      <c r="AU12" s="748" t="s">
        <v>189</v>
      </c>
      <c r="AV12" s="1804"/>
    </row>
    <row r="13" spans="1:48" s="93" customFormat="1" ht="29.25" customHeight="1">
      <c r="A13" s="749">
        <v>2016</v>
      </c>
      <c r="B13" s="750">
        <v>0</v>
      </c>
      <c r="C13" s="598">
        <v>0</v>
      </c>
      <c r="D13" s="598">
        <v>0</v>
      </c>
      <c r="E13" s="598">
        <v>0</v>
      </c>
      <c r="F13" s="598">
        <v>0</v>
      </c>
      <c r="G13" s="598">
        <v>0</v>
      </c>
      <c r="H13" s="598">
        <v>0</v>
      </c>
      <c r="I13" s="598">
        <v>0</v>
      </c>
      <c r="J13" s="751">
        <v>0</v>
      </c>
      <c r="K13" s="751">
        <v>0</v>
      </c>
      <c r="L13" s="751">
        <v>0</v>
      </c>
      <c r="M13" s="751">
        <v>0</v>
      </c>
      <c r="N13" s="751">
        <v>0</v>
      </c>
      <c r="O13" s="751">
        <v>0</v>
      </c>
      <c r="P13" s="751">
        <v>0</v>
      </c>
      <c r="Q13" s="751">
        <v>0</v>
      </c>
      <c r="R13" s="751">
        <v>0</v>
      </c>
      <c r="S13" s="751">
        <v>0</v>
      </c>
      <c r="T13" s="751">
        <v>0</v>
      </c>
      <c r="U13" s="751">
        <v>0</v>
      </c>
      <c r="V13" s="751">
        <v>0</v>
      </c>
      <c r="W13" s="751">
        <v>0</v>
      </c>
      <c r="X13" s="751">
        <v>0</v>
      </c>
      <c r="Y13" s="751">
        <v>0</v>
      </c>
      <c r="Z13" s="597">
        <v>2016</v>
      </c>
      <c r="AA13" s="594">
        <v>2016</v>
      </c>
      <c r="AB13" s="598">
        <v>0</v>
      </c>
      <c r="AC13" s="598">
        <v>0</v>
      </c>
      <c r="AD13" s="598">
        <v>0</v>
      </c>
      <c r="AE13" s="598">
        <v>0</v>
      </c>
      <c r="AF13" s="598">
        <v>0</v>
      </c>
      <c r="AG13" s="598">
        <v>0</v>
      </c>
      <c r="AH13" s="598">
        <v>0</v>
      </c>
      <c r="AI13" s="598">
        <v>0</v>
      </c>
      <c r="AJ13" s="598">
        <v>0</v>
      </c>
      <c r="AK13" s="598">
        <v>0</v>
      </c>
      <c r="AL13" s="598">
        <v>0</v>
      </c>
      <c r="AM13" s="598">
        <v>0</v>
      </c>
      <c r="AN13" s="598">
        <v>0</v>
      </c>
      <c r="AO13" s="598">
        <v>0</v>
      </c>
      <c r="AP13" s="598">
        <v>0</v>
      </c>
      <c r="AQ13" s="598">
        <v>0</v>
      </c>
      <c r="AR13" s="598"/>
      <c r="AS13" s="598"/>
      <c r="AT13" s="598"/>
      <c r="AU13" s="598"/>
      <c r="AV13" s="597">
        <v>2016</v>
      </c>
    </row>
    <row r="14" spans="1:48" s="93" customFormat="1" ht="29.25" customHeight="1">
      <c r="A14" s="594">
        <v>2017</v>
      </c>
      <c r="B14" s="598">
        <v>0</v>
      </c>
      <c r="C14" s="598">
        <v>0</v>
      </c>
      <c r="D14" s="598">
        <v>0</v>
      </c>
      <c r="E14" s="598">
        <v>0</v>
      </c>
      <c r="F14" s="598">
        <v>0</v>
      </c>
      <c r="G14" s="598">
        <v>0</v>
      </c>
      <c r="H14" s="598">
        <v>0</v>
      </c>
      <c r="I14" s="598">
        <v>0</v>
      </c>
      <c r="J14" s="751">
        <v>0</v>
      </c>
      <c r="K14" s="751">
        <v>0</v>
      </c>
      <c r="L14" s="751">
        <v>0</v>
      </c>
      <c r="M14" s="751">
        <v>0</v>
      </c>
      <c r="N14" s="751">
        <v>0</v>
      </c>
      <c r="O14" s="751">
        <v>0</v>
      </c>
      <c r="P14" s="751">
        <v>0</v>
      </c>
      <c r="Q14" s="751">
        <v>0</v>
      </c>
      <c r="R14" s="751">
        <v>0</v>
      </c>
      <c r="S14" s="751">
        <v>0</v>
      </c>
      <c r="T14" s="751">
        <v>0</v>
      </c>
      <c r="U14" s="751">
        <v>0</v>
      </c>
      <c r="V14" s="751">
        <v>0</v>
      </c>
      <c r="W14" s="751">
        <v>0</v>
      </c>
      <c r="X14" s="751">
        <v>0</v>
      </c>
      <c r="Y14" s="751">
        <v>0</v>
      </c>
      <c r="Z14" s="597">
        <v>2017</v>
      </c>
      <c r="AA14" s="594">
        <v>2017</v>
      </c>
      <c r="AB14" s="598">
        <v>0</v>
      </c>
      <c r="AC14" s="598">
        <v>0</v>
      </c>
      <c r="AD14" s="598">
        <v>0</v>
      </c>
      <c r="AE14" s="598">
        <v>0</v>
      </c>
      <c r="AF14" s="598">
        <v>0</v>
      </c>
      <c r="AG14" s="598">
        <v>0</v>
      </c>
      <c r="AH14" s="598">
        <v>0</v>
      </c>
      <c r="AI14" s="598">
        <v>0</v>
      </c>
      <c r="AJ14" s="598">
        <v>0</v>
      </c>
      <c r="AK14" s="598">
        <v>0</v>
      </c>
      <c r="AL14" s="598">
        <v>0</v>
      </c>
      <c r="AM14" s="598">
        <v>0</v>
      </c>
      <c r="AN14" s="598">
        <v>0</v>
      </c>
      <c r="AO14" s="598">
        <v>0</v>
      </c>
      <c r="AP14" s="598">
        <v>0</v>
      </c>
      <c r="AQ14" s="598">
        <v>0</v>
      </c>
      <c r="AR14" s="598"/>
      <c r="AS14" s="598"/>
      <c r="AT14" s="598"/>
      <c r="AU14" s="598"/>
      <c r="AV14" s="597">
        <v>2017</v>
      </c>
    </row>
    <row r="15" spans="1:48" s="93" customFormat="1" ht="29.25" customHeight="1">
      <c r="A15" s="594">
        <v>2018</v>
      </c>
      <c r="B15" s="598">
        <v>0</v>
      </c>
      <c r="C15" s="598">
        <v>0</v>
      </c>
      <c r="D15" s="598">
        <v>0</v>
      </c>
      <c r="E15" s="598">
        <v>0</v>
      </c>
      <c r="F15" s="598">
        <v>0</v>
      </c>
      <c r="G15" s="598">
        <v>0</v>
      </c>
      <c r="H15" s="598">
        <v>0</v>
      </c>
      <c r="I15" s="598">
        <v>0</v>
      </c>
      <c r="J15" s="751">
        <v>0</v>
      </c>
      <c r="K15" s="751">
        <v>0</v>
      </c>
      <c r="L15" s="751">
        <v>0</v>
      </c>
      <c r="M15" s="751">
        <v>0</v>
      </c>
      <c r="N15" s="751">
        <v>0</v>
      </c>
      <c r="O15" s="751">
        <v>0</v>
      </c>
      <c r="P15" s="751">
        <v>0</v>
      </c>
      <c r="Q15" s="751">
        <v>0</v>
      </c>
      <c r="R15" s="751">
        <v>0</v>
      </c>
      <c r="S15" s="751">
        <v>0</v>
      </c>
      <c r="T15" s="751">
        <v>0</v>
      </c>
      <c r="U15" s="751">
        <v>0</v>
      </c>
      <c r="V15" s="751">
        <v>0</v>
      </c>
      <c r="W15" s="751">
        <v>0</v>
      </c>
      <c r="X15" s="751">
        <v>0</v>
      </c>
      <c r="Y15" s="751">
        <v>0</v>
      </c>
      <c r="Z15" s="597">
        <v>2018</v>
      </c>
      <c r="AA15" s="594">
        <v>2018</v>
      </c>
      <c r="AB15" s="598">
        <v>0</v>
      </c>
      <c r="AC15" s="598">
        <v>0</v>
      </c>
      <c r="AD15" s="598">
        <v>0</v>
      </c>
      <c r="AE15" s="598">
        <v>0</v>
      </c>
      <c r="AF15" s="598">
        <v>0</v>
      </c>
      <c r="AG15" s="598">
        <v>0</v>
      </c>
      <c r="AH15" s="598">
        <v>0</v>
      </c>
      <c r="AI15" s="598">
        <v>0</v>
      </c>
      <c r="AJ15" s="598">
        <v>0</v>
      </c>
      <c r="AK15" s="598">
        <v>0</v>
      </c>
      <c r="AL15" s="598">
        <v>0</v>
      </c>
      <c r="AM15" s="598">
        <v>0</v>
      </c>
      <c r="AN15" s="598">
        <v>0</v>
      </c>
      <c r="AO15" s="598">
        <v>0</v>
      </c>
      <c r="AP15" s="598">
        <v>0</v>
      </c>
      <c r="AQ15" s="598">
        <v>0</v>
      </c>
      <c r="AR15" s="598"/>
      <c r="AS15" s="598"/>
      <c r="AT15" s="598"/>
      <c r="AU15" s="598"/>
      <c r="AV15" s="597">
        <v>2018</v>
      </c>
    </row>
    <row r="16" spans="1:48" s="93" customFormat="1" ht="29.25" customHeight="1">
      <c r="A16" s="594">
        <v>2019</v>
      </c>
      <c r="B16" s="598">
        <v>0</v>
      </c>
      <c r="C16" s="598">
        <v>0</v>
      </c>
      <c r="D16" s="598">
        <v>0</v>
      </c>
      <c r="E16" s="598">
        <v>0</v>
      </c>
      <c r="F16" s="598">
        <v>0</v>
      </c>
      <c r="G16" s="598">
        <v>0</v>
      </c>
      <c r="H16" s="598">
        <v>0</v>
      </c>
      <c r="I16" s="598">
        <v>0</v>
      </c>
      <c r="J16" s="751">
        <v>0</v>
      </c>
      <c r="K16" s="751">
        <v>0</v>
      </c>
      <c r="L16" s="751">
        <v>0</v>
      </c>
      <c r="M16" s="751">
        <v>0</v>
      </c>
      <c r="N16" s="751">
        <v>0</v>
      </c>
      <c r="O16" s="751">
        <v>0</v>
      </c>
      <c r="P16" s="751">
        <v>0</v>
      </c>
      <c r="Q16" s="751">
        <v>0</v>
      </c>
      <c r="R16" s="751">
        <v>0</v>
      </c>
      <c r="S16" s="751">
        <v>0</v>
      </c>
      <c r="T16" s="751">
        <v>0</v>
      </c>
      <c r="U16" s="751">
        <v>0</v>
      </c>
      <c r="V16" s="751">
        <v>0</v>
      </c>
      <c r="W16" s="751">
        <v>0</v>
      </c>
      <c r="X16" s="751">
        <v>0</v>
      </c>
      <c r="Y16" s="751">
        <v>0</v>
      </c>
      <c r="Z16" s="597">
        <v>2019</v>
      </c>
      <c r="AA16" s="594">
        <v>2019</v>
      </c>
      <c r="AB16" s="598">
        <v>0</v>
      </c>
      <c r="AC16" s="598">
        <v>0</v>
      </c>
      <c r="AD16" s="598">
        <v>0</v>
      </c>
      <c r="AE16" s="598">
        <v>0</v>
      </c>
      <c r="AF16" s="598">
        <v>0</v>
      </c>
      <c r="AG16" s="598">
        <v>0</v>
      </c>
      <c r="AH16" s="598">
        <v>0</v>
      </c>
      <c r="AI16" s="598">
        <v>0</v>
      </c>
      <c r="AJ16" s="598">
        <v>0</v>
      </c>
      <c r="AK16" s="598">
        <v>0</v>
      </c>
      <c r="AL16" s="598">
        <v>0</v>
      </c>
      <c r="AM16" s="598">
        <v>0</v>
      </c>
      <c r="AN16" s="598">
        <v>0</v>
      </c>
      <c r="AO16" s="598">
        <v>0</v>
      </c>
      <c r="AP16" s="598">
        <v>0</v>
      </c>
      <c r="AQ16" s="598">
        <v>0</v>
      </c>
      <c r="AR16" s="598"/>
      <c r="AS16" s="598"/>
      <c r="AT16" s="598"/>
      <c r="AU16" s="598"/>
      <c r="AV16" s="597">
        <v>2019</v>
      </c>
    </row>
    <row r="17" spans="1:48" s="469" customFormat="1" ht="29.25" customHeight="1">
      <c r="A17" s="599">
        <v>2020</v>
      </c>
      <c r="B17" s="602">
        <v>0</v>
      </c>
      <c r="C17" s="602">
        <v>0</v>
      </c>
      <c r="D17" s="602">
        <v>0</v>
      </c>
      <c r="E17" s="602">
        <v>0</v>
      </c>
      <c r="F17" s="602">
        <v>0</v>
      </c>
      <c r="G17" s="602">
        <v>0</v>
      </c>
      <c r="H17" s="602">
        <v>0</v>
      </c>
      <c r="I17" s="602">
        <v>0</v>
      </c>
      <c r="J17" s="752">
        <v>0</v>
      </c>
      <c r="K17" s="752">
        <v>0</v>
      </c>
      <c r="L17" s="752">
        <v>0</v>
      </c>
      <c r="M17" s="752">
        <v>0</v>
      </c>
      <c r="N17" s="752">
        <v>0</v>
      </c>
      <c r="O17" s="752">
        <v>0</v>
      </c>
      <c r="P17" s="752">
        <v>0</v>
      </c>
      <c r="Q17" s="752">
        <v>0</v>
      </c>
      <c r="R17" s="752">
        <v>0</v>
      </c>
      <c r="S17" s="752">
        <v>0</v>
      </c>
      <c r="T17" s="752">
        <v>0</v>
      </c>
      <c r="U17" s="752">
        <v>0</v>
      </c>
      <c r="V17" s="752">
        <v>0</v>
      </c>
      <c r="W17" s="752">
        <v>0</v>
      </c>
      <c r="X17" s="752">
        <v>0</v>
      </c>
      <c r="Y17" s="752">
        <v>0</v>
      </c>
      <c r="Z17" s="601">
        <v>2020</v>
      </c>
      <c r="AA17" s="599">
        <v>2020</v>
      </c>
      <c r="AB17" s="602">
        <v>0</v>
      </c>
      <c r="AC17" s="602">
        <v>0</v>
      </c>
      <c r="AD17" s="602">
        <v>0</v>
      </c>
      <c r="AE17" s="602">
        <v>0</v>
      </c>
      <c r="AF17" s="602">
        <v>0</v>
      </c>
      <c r="AG17" s="602">
        <v>0</v>
      </c>
      <c r="AH17" s="602">
        <v>0</v>
      </c>
      <c r="AI17" s="602">
        <v>0</v>
      </c>
      <c r="AJ17" s="602">
        <v>0</v>
      </c>
      <c r="AK17" s="602">
        <v>0</v>
      </c>
      <c r="AL17" s="602">
        <v>0</v>
      </c>
      <c r="AM17" s="602">
        <v>0</v>
      </c>
      <c r="AN17" s="602">
        <v>0</v>
      </c>
      <c r="AO17" s="602">
        <v>0</v>
      </c>
      <c r="AP17" s="602">
        <v>0</v>
      </c>
      <c r="AQ17" s="602">
        <v>0</v>
      </c>
      <c r="AR17" s="602">
        <v>0</v>
      </c>
      <c r="AS17" s="602">
        <v>0</v>
      </c>
      <c r="AT17" s="602">
        <v>0</v>
      </c>
      <c r="AU17" s="602">
        <v>0</v>
      </c>
      <c r="AV17" s="601">
        <v>2020</v>
      </c>
    </row>
    <row r="18" spans="1:48" s="93" customFormat="1" ht="3" customHeight="1" thickBot="1">
      <c r="A18" s="414"/>
      <c r="B18" s="415"/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7"/>
      <c r="AA18" s="414"/>
      <c r="AB18" s="416"/>
      <c r="AC18" s="416"/>
      <c r="AD18" s="416"/>
      <c r="AE18" s="416"/>
      <c r="AF18" s="418"/>
      <c r="AG18" s="418"/>
      <c r="AH18" s="418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7"/>
    </row>
    <row r="19" spans="1:48" s="93" customFormat="1" ht="12" customHeight="1">
      <c r="A19" s="1201" t="s">
        <v>1332</v>
      </c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4"/>
      <c r="AA19" s="1201" t="s">
        <v>1331</v>
      </c>
      <c r="AB19" s="1195"/>
      <c r="AC19" s="1195"/>
      <c r="AD19" s="1195"/>
      <c r="AE19" s="1195"/>
      <c r="AF19" s="1196"/>
      <c r="AG19" s="1196"/>
      <c r="AH19" s="1196"/>
      <c r="AI19" s="1195"/>
      <c r="AJ19" s="1195"/>
      <c r="AK19" s="1195"/>
      <c r="AL19" s="1195"/>
      <c r="AM19" s="1195"/>
      <c r="AN19" s="1195"/>
      <c r="AO19" s="1195"/>
      <c r="AP19" s="1195"/>
      <c r="AQ19" s="1195"/>
      <c r="AR19" s="1195"/>
      <c r="AS19" s="1195"/>
      <c r="AT19" s="1195"/>
      <c r="AU19" s="1195"/>
      <c r="AV19" s="1194"/>
    </row>
    <row r="20" spans="1:47" s="93" customFormat="1" ht="12" customHeight="1">
      <c r="A20" s="63" t="s">
        <v>285</v>
      </c>
      <c r="B20" s="419"/>
      <c r="C20" s="419"/>
      <c r="D20" s="419"/>
      <c r="E20" s="419"/>
      <c r="F20" s="419"/>
      <c r="G20" s="419"/>
      <c r="H20" s="419"/>
      <c r="I20" s="419"/>
      <c r="J20" s="419"/>
      <c r="K20" s="419"/>
      <c r="L20" s="419"/>
      <c r="M20" s="419"/>
      <c r="N20" s="64" t="s">
        <v>139</v>
      </c>
      <c r="O20" s="419"/>
      <c r="P20" s="420"/>
      <c r="Q20" s="419"/>
      <c r="R20" s="64"/>
      <c r="S20" s="419"/>
      <c r="T20" s="420"/>
      <c r="U20" s="419"/>
      <c r="V20" s="64"/>
      <c r="W20" s="419"/>
      <c r="X20" s="420"/>
      <c r="Y20" s="419"/>
      <c r="AA20" s="63" t="s">
        <v>285</v>
      </c>
      <c r="AB20" s="419"/>
      <c r="AC20" s="419"/>
      <c r="AD20" s="419"/>
      <c r="AE20" s="419"/>
      <c r="AF20" s="63"/>
      <c r="AG20" s="63"/>
      <c r="AH20" s="63"/>
      <c r="AI20" s="63"/>
      <c r="AJ20" s="64" t="s">
        <v>139</v>
      </c>
      <c r="AK20" s="419"/>
      <c r="AL20" s="419"/>
      <c r="AM20" s="419"/>
      <c r="AN20" s="419"/>
      <c r="AO20" s="419"/>
      <c r="AP20" s="419"/>
      <c r="AQ20" s="419"/>
      <c r="AR20" s="419"/>
      <c r="AS20" s="419"/>
      <c r="AT20" s="419"/>
      <c r="AU20" s="419"/>
    </row>
    <row r="21" spans="1:47" ht="15.75">
      <c r="A21" s="421"/>
      <c r="B21" s="422"/>
      <c r="C21" s="422"/>
      <c r="D21" s="422"/>
      <c r="E21" s="422"/>
      <c r="F21" s="422"/>
      <c r="G21" s="422"/>
      <c r="H21" s="422"/>
      <c r="I21" s="422"/>
      <c r="J21" s="422"/>
      <c r="K21" s="422"/>
      <c r="L21" s="422"/>
      <c r="M21" s="422"/>
      <c r="N21" s="422"/>
      <c r="O21" s="422"/>
      <c r="P21" s="422"/>
      <c r="Q21" s="422"/>
      <c r="R21" s="422"/>
      <c r="S21" s="422"/>
      <c r="T21" s="422"/>
      <c r="U21" s="422"/>
      <c r="V21" s="422"/>
      <c r="W21" s="422"/>
      <c r="X21" s="422"/>
      <c r="Y21" s="422"/>
      <c r="AA21" s="421"/>
      <c r="AB21" s="422"/>
      <c r="AC21" s="422"/>
      <c r="AD21" s="422"/>
      <c r="AE21" s="422"/>
      <c r="AF21" s="421"/>
      <c r="AG21" s="421"/>
      <c r="AH21" s="421"/>
      <c r="AI21" s="421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</row>
    <row r="22" spans="1:47" ht="15.75">
      <c r="A22" s="470"/>
      <c r="B22" s="422"/>
      <c r="C22" s="422"/>
      <c r="D22" s="422"/>
      <c r="E22" s="422"/>
      <c r="F22" s="422"/>
      <c r="G22" s="422"/>
      <c r="H22" s="422"/>
      <c r="I22" s="422"/>
      <c r="J22" s="422"/>
      <c r="K22" s="422"/>
      <c r="L22" s="422"/>
      <c r="M22" s="422"/>
      <c r="N22" s="422"/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AA22" s="421"/>
      <c r="AB22" s="422"/>
      <c r="AC22" s="422"/>
      <c r="AD22" s="422"/>
      <c r="AE22" s="422"/>
      <c r="AF22" s="421"/>
      <c r="AG22" s="421"/>
      <c r="AH22" s="421"/>
      <c r="AI22" s="421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</row>
    <row r="23" spans="1:47" ht="15.75">
      <c r="A23" s="421"/>
      <c r="B23" s="422"/>
      <c r="C23" s="422"/>
      <c r="D23" s="422"/>
      <c r="E23" s="422"/>
      <c r="F23" s="422"/>
      <c r="G23" s="422"/>
      <c r="H23" s="422"/>
      <c r="I23" s="422"/>
      <c r="J23" s="422"/>
      <c r="K23" s="422"/>
      <c r="L23" s="422"/>
      <c r="M23" s="422"/>
      <c r="N23" s="422"/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AA23" s="421"/>
      <c r="AB23" s="422"/>
      <c r="AC23" s="422"/>
      <c r="AD23" s="422"/>
      <c r="AE23" s="422"/>
      <c r="AF23" s="421"/>
      <c r="AG23" s="421"/>
      <c r="AH23" s="421"/>
      <c r="AI23" s="421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</row>
    <row r="24" spans="2:47" ht="15.75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AB24" s="70"/>
      <c r="AC24" s="70"/>
      <c r="AD24" s="70"/>
      <c r="AE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</row>
    <row r="25" spans="2:47" ht="15.75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AB25" s="70"/>
      <c r="AC25" s="70"/>
      <c r="AD25" s="70"/>
      <c r="AE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</row>
    <row r="26" spans="2:47" ht="15.75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AB26" s="70"/>
      <c r="AC26" s="70"/>
      <c r="AD26" s="70"/>
      <c r="AE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</row>
    <row r="27" spans="2:47" ht="15.75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AB27" s="70"/>
      <c r="AC27" s="70"/>
      <c r="AD27" s="70"/>
      <c r="AE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</row>
    <row r="28" spans="2:47" ht="15.75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AB28" s="70"/>
      <c r="AC28" s="70"/>
      <c r="AD28" s="70"/>
      <c r="AE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</row>
    <row r="29" spans="2:47" ht="15.75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AB29" s="70"/>
      <c r="AC29" s="70"/>
      <c r="AD29" s="70"/>
      <c r="AE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</row>
    <row r="30" spans="2:47" ht="15.75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AB30" s="70"/>
      <c r="AC30" s="70"/>
      <c r="AD30" s="70"/>
      <c r="AE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</row>
    <row r="31" spans="2:47" ht="15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AB31" s="70"/>
      <c r="AC31" s="70"/>
      <c r="AD31" s="70"/>
      <c r="AE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</row>
    <row r="32" spans="2:47" ht="15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AB32" s="70"/>
      <c r="AC32" s="70"/>
      <c r="AD32" s="70"/>
      <c r="AE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</sheetData>
  <sheetProtection/>
  <mergeCells count="28">
    <mergeCell ref="A3:M3"/>
    <mergeCell ref="N3:Z3"/>
    <mergeCell ref="AA3:AI3"/>
    <mergeCell ref="AJ3:AV3"/>
    <mergeCell ref="A6:A12"/>
    <mergeCell ref="F6:M6"/>
    <mergeCell ref="N6:Y6"/>
    <mergeCell ref="Z6:Z12"/>
    <mergeCell ref="AV6:AV12"/>
    <mergeCell ref="F7:I7"/>
    <mergeCell ref="AR7:AU7"/>
    <mergeCell ref="AF8:AI8"/>
    <mergeCell ref="AB8:AE8"/>
    <mergeCell ref="AR8:AU8"/>
    <mergeCell ref="AN7:AQ7"/>
    <mergeCell ref="AN8:AQ8"/>
    <mergeCell ref="AJ7:AM7"/>
    <mergeCell ref="AJ8:AM8"/>
    <mergeCell ref="AJ6:AU6"/>
    <mergeCell ref="B6:E8"/>
    <mergeCell ref="F8:I8"/>
    <mergeCell ref="J8:M8"/>
    <mergeCell ref="N8:Q8"/>
    <mergeCell ref="R8:U8"/>
    <mergeCell ref="AB6:AI6"/>
    <mergeCell ref="AA6:AA12"/>
    <mergeCell ref="J7:M7"/>
    <mergeCell ref="AB7:AE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1">
      <selection activeCell="L32" sqref="L32"/>
    </sheetView>
  </sheetViews>
  <sheetFormatPr defaultColWidth="4.6640625" defaultRowHeight="13.5"/>
  <cols>
    <col min="1" max="1" width="9.77734375" style="343" customWidth="1"/>
    <col min="2" max="2" width="7.77734375" style="343" customWidth="1"/>
    <col min="3" max="11" width="7.77734375" style="340" customWidth="1"/>
    <col min="12" max="15" width="8.77734375" style="340" customWidth="1"/>
    <col min="16" max="16" width="8.77734375" style="344" customWidth="1"/>
    <col min="17" max="17" width="8.77734375" style="340" customWidth="1"/>
    <col min="18" max="18" width="9.77734375" style="340" customWidth="1"/>
    <col min="19" max="16384" width="4.6640625" style="340" customWidth="1"/>
  </cols>
  <sheetData>
    <row r="1" spans="1:18" s="1199" customFormat="1" ht="12" customHeight="1">
      <c r="A1" s="992" t="s">
        <v>1329</v>
      </c>
      <c r="B1" s="1198"/>
      <c r="R1" s="1200" t="s">
        <v>1</v>
      </c>
    </row>
    <row r="2" spans="1:16" s="107" customFormat="1" ht="12" customHeight="1">
      <c r="A2" s="336"/>
      <c r="B2" s="336"/>
      <c r="P2" s="337"/>
    </row>
    <row r="3" spans="1:16" s="9" customFormat="1" ht="22.5">
      <c r="A3" s="1939" t="s">
        <v>695</v>
      </c>
      <c r="B3" s="1939"/>
      <c r="C3" s="1939"/>
      <c r="D3" s="1939"/>
      <c r="E3" s="1939"/>
      <c r="F3" s="1939"/>
      <c r="G3" s="1939"/>
      <c r="H3" s="1939"/>
      <c r="I3" s="1939"/>
      <c r="J3" s="1938" t="s">
        <v>1330</v>
      </c>
      <c r="K3" s="1938"/>
      <c r="L3" s="1938"/>
      <c r="M3" s="1938"/>
      <c r="N3" s="1938"/>
      <c r="O3" s="1938"/>
      <c r="P3" s="1938"/>
    </row>
    <row r="4" spans="1:18" s="339" customFormat="1" ht="12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8"/>
      <c r="M4" s="338"/>
      <c r="N4" s="338"/>
      <c r="O4" s="338"/>
      <c r="P4" s="338"/>
      <c r="Q4" s="338"/>
      <c r="R4" s="338"/>
    </row>
    <row r="5" spans="1:18" s="952" customFormat="1" ht="12" customHeight="1" thickBot="1">
      <c r="A5" s="951" t="s">
        <v>1054</v>
      </c>
      <c r="R5" s="169" t="s">
        <v>364</v>
      </c>
    </row>
    <row r="6" spans="1:18" s="953" customFormat="1" ht="18" customHeight="1">
      <c r="A6" s="1942" t="s">
        <v>556</v>
      </c>
      <c r="B6" s="1944" t="s">
        <v>1609</v>
      </c>
      <c r="C6" s="1945"/>
      <c r="D6" s="1945"/>
      <c r="E6" s="1945"/>
      <c r="F6" s="1945"/>
      <c r="G6" s="1945"/>
      <c r="H6" s="1945"/>
      <c r="I6" s="1945"/>
      <c r="J6" s="1945"/>
      <c r="K6" s="1946"/>
      <c r="L6" s="1955" t="s">
        <v>1063</v>
      </c>
      <c r="M6" s="1956"/>
      <c r="N6" s="1956"/>
      <c r="O6" s="1956"/>
      <c r="P6" s="1956"/>
      <c r="Q6" s="1957"/>
      <c r="R6" s="1947" t="s">
        <v>365</v>
      </c>
    </row>
    <row r="7" spans="1:18" s="953" customFormat="1" ht="18" customHeight="1">
      <c r="A7" s="1943"/>
      <c r="B7" s="1949" t="s">
        <v>626</v>
      </c>
      <c r="C7" s="1950"/>
      <c r="D7" s="1951" t="s">
        <v>1055</v>
      </c>
      <c r="E7" s="1952"/>
      <c r="F7" s="1949" t="s">
        <v>366</v>
      </c>
      <c r="G7" s="1953"/>
      <c r="H7" s="1954" t="s">
        <v>1056</v>
      </c>
      <c r="I7" s="1953"/>
      <c r="J7" s="1954" t="s">
        <v>1057</v>
      </c>
      <c r="K7" s="1953"/>
      <c r="L7" s="1948"/>
      <c r="M7" s="1958"/>
      <c r="N7" s="1958"/>
      <c r="O7" s="1958"/>
      <c r="P7" s="1958"/>
      <c r="Q7" s="1943"/>
      <c r="R7" s="1948"/>
    </row>
    <row r="8" spans="1:18" s="953" customFormat="1" ht="18" customHeight="1">
      <c r="A8" s="1943"/>
      <c r="B8" s="1940" t="s">
        <v>625</v>
      </c>
      <c r="C8" s="1941"/>
      <c r="D8" s="1960" t="s">
        <v>1610</v>
      </c>
      <c r="E8" s="1960"/>
      <c r="F8" s="1940" t="s">
        <v>46</v>
      </c>
      <c r="G8" s="1941"/>
      <c r="H8" s="1940" t="s">
        <v>47</v>
      </c>
      <c r="I8" s="1941"/>
      <c r="J8" s="1940" t="s">
        <v>1611</v>
      </c>
      <c r="K8" s="1941"/>
      <c r="L8" s="1940"/>
      <c r="M8" s="1959"/>
      <c r="N8" s="1959"/>
      <c r="O8" s="1959"/>
      <c r="P8" s="1959"/>
      <c r="Q8" s="1941"/>
      <c r="R8" s="1948"/>
    </row>
    <row r="9" spans="1:18" s="953" customFormat="1" ht="18" customHeight="1">
      <c r="A9" s="1943"/>
      <c r="B9" s="954" t="s">
        <v>1058</v>
      </c>
      <c r="C9" s="954" t="s">
        <v>1059</v>
      </c>
      <c r="D9" s="954" t="s">
        <v>1058</v>
      </c>
      <c r="E9" s="955" t="s">
        <v>730</v>
      </c>
      <c r="F9" s="954" t="s">
        <v>1058</v>
      </c>
      <c r="G9" s="954" t="s">
        <v>1059</v>
      </c>
      <c r="H9" s="954" t="s">
        <v>1058</v>
      </c>
      <c r="I9" s="954" t="s">
        <v>1059</v>
      </c>
      <c r="J9" s="954" t="s">
        <v>1058</v>
      </c>
      <c r="K9" s="954" t="s">
        <v>1059</v>
      </c>
      <c r="L9" s="954" t="s">
        <v>445</v>
      </c>
      <c r="M9" s="954" t="s">
        <v>1064</v>
      </c>
      <c r="N9" s="954" t="s">
        <v>1065</v>
      </c>
      <c r="O9" s="954" t="s">
        <v>1060</v>
      </c>
      <c r="P9" s="954" t="s">
        <v>1061</v>
      </c>
      <c r="Q9" s="954" t="s">
        <v>1062</v>
      </c>
      <c r="R9" s="1948"/>
    </row>
    <row r="10" spans="1:18" s="953" customFormat="1" ht="45" customHeight="1">
      <c r="A10" s="1941"/>
      <c r="B10" s="956" t="s">
        <v>1612</v>
      </c>
      <c r="C10" s="956" t="s">
        <v>1613</v>
      </c>
      <c r="D10" s="956" t="s">
        <v>1612</v>
      </c>
      <c r="E10" s="956" t="s">
        <v>1613</v>
      </c>
      <c r="F10" s="956" t="s">
        <v>1612</v>
      </c>
      <c r="G10" s="956" t="s">
        <v>1613</v>
      </c>
      <c r="H10" s="956" t="s">
        <v>1612</v>
      </c>
      <c r="I10" s="956" t="s">
        <v>1613</v>
      </c>
      <c r="J10" s="956" t="s">
        <v>1612</v>
      </c>
      <c r="K10" s="956" t="s">
        <v>1613</v>
      </c>
      <c r="L10" s="957" t="s">
        <v>72</v>
      </c>
      <c r="M10" s="957" t="s">
        <v>48</v>
      </c>
      <c r="N10" s="957" t="s">
        <v>49</v>
      </c>
      <c r="O10" s="957" t="s">
        <v>50</v>
      </c>
      <c r="P10" s="956" t="s">
        <v>1614</v>
      </c>
      <c r="Q10" s="957" t="s">
        <v>84</v>
      </c>
      <c r="R10" s="1940"/>
    </row>
    <row r="11" spans="1:18" s="953" customFormat="1" ht="24.75" customHeight="1">
      <c r="A11" s="958">
        <v>2016</v>
      </c>
      <c r="B11" s="959">
        <f aca="true" t="shared" si="0" ref="B11:C13">SUM(D11,F11,H11,J11)</f>
        <v>2</v>
      </c>
      <c r="C11" s="959">
        <f t="shared" si="0"/>
        <v>1508</v>
      </c>
      <c r="D11" s="520">
        <v>0</v>
      </c>
      <c r="E11" s="520">
        <v>0</v>
      </c>
      <c r="F11" s="519">
        <v>1</v>
      </c>
      <c r="G11" s="519">
        <v>1006</v>
      </c>
      <c r="H11" s="519">
        <v>1</v>
      </c>
      <c r="I11" s="519">
        <v>502</v>
      </c>
      <c r="J11" s="519">
        <v>0</v>
      </c>
      <c r="K11" s="519">
        <v>0</v>
      </c>
      <c r="L11" s="960">
        <v>1508</v>
      </c>
      <c r="M11" s="519">
        <v>1407</v>
      </c>
      <c r="N11" s="519">
        <v>45</v>
      </c>
      <c r="O11" s="519">
        <v>7</v>
      </c>
      <c r="P11" s="519">
        <v>0</v>
      </c>
      <c r="Q11" s="519">
        <v>49</v>
      </c>
      <c r="R11" s="961">
        <v>2016</v>
      </c>
    </row>
    <row r="12" spans="1:18" s="953" customFormat="1" ht="24.75" customHeight="1">
      <c r="A12" s="958">
        <v>2017</v>
      </c>
      <c r="B12" s="959">
        <f t="shared" si="0"/>
        <v>1</v>
      </c>
      <c r="C12" s="959">
        <f t="shared" si="0"/>
        <v>1532</v>
      </c>
      <c r="D12" s="520">
        <v>0</v>
      </c>
      <c r="E12" s="520">
        <v>0</v>
      </c>
      <c r="F12" s="519">
        <v>1</v>
      </c>
      <c r="G12" s="519">
        <v>1532</v>
      </c>
      <c r="H12" s="519">
        <v>0</v>
      </c>
      <c r="I12" s="519">
        <v>0</v>
      </c>
      <c r="J12" s="519">
        <v>0</v>
      </c>
      <c r="K12" s="519">
        <v>0</v>
      </c>
      <c r="L12" s="960">
        <v>1532</v>
      </c>
      <c r="M12" s="519">
        <v>1463</v>
      </c>
      <c r="N12" s="519">
        <v>47</v>
      </c>
      <c r="O12" s="519">
        <v>11</v>
      </c>
      <c r="P12" s="519">
        <v>3</v>
      </c>
      <c r="Q12" s="519">
        <v>8</v>
      </c>
      <c r="R12" s="961">
        <v>2017</v>
      </c>
    </row>
    <row r="13" spans="1:18" s="953" customFormat="1" ht="24.75" customHeight="1">
      <c r="A13" s="958">
        <v>2018</v>
      </c>
      <c r="B13" s="959">
        <f t="shared" si="0"/>
        <v>1</v>
      </c>
      <c r="C13" s="959">
        <f t="shared" si="0"/>
        <v>1411</v>
      </c>
      <c r="D13" s="520">
        <v>0</v>
      </c>
      <c r="E13" s="520">
        <v>0</v>
      </c>
      <c r="F13" s="519">
        <v>1</v>
      </c>
      <c r="G13" s="519">
        <v>1411</v>
      </c>
      <c r="H13" s="519">
        <v>0</v>
      </c>
      <c r="I13" s="519">
        <v>0</v>
      </c>
      <c r="J13" s="519">
        <v>0</v>
      </c>
      <c r="K13" s="519">
        <v>0</v>
      </c>
      <c r="L13" s="960">
        <v>1411</v>
      </c>
      <c r="M13" s="519">
        <v>1266</v>
      </c>
      <c r="N13" s="519">
        <v>29</v>
      </c>
      <c r="O13" s="519">
        <v>3</v>
      </c>
      <c r="P13" s="519">
        <v>0</v>
      </c>
      <c r="Q13" s="519">
        <v>113</v>
      </c>
      <c r="R13" s="961">
        <v>2018</v>
      </c>
    </row>
    <row r="14" spans="1:18" s="953" customFormat="1" ht="24.75" customHeight="1">
      <c r="A14" s="958">
        <v>2019</v>
      </c>
      <c r="B14" s="959">
        <v>1</v>
      </c>
      <c r="C14" s="959">
        <v>1604</v>
      </c>
      <c r="D14" s="519">
        <v>1</v>
      </c>
      <c r="E14" s="519">
        <v>1604</v>
      </c>
      <c r="F14" s="519">
        <v>0</v>
      </c>
      <c r="G14" s="519">
        <v>0</v>
      </c>
      <c r="H14" s="519">
        <v>0</v>
      </c>
      <c r="I14" s="519">
        <v>0</v>
      </c>
      <c r="J14" s="519">
        <v>0</v>
      </c>
      <c r="K14" s="519">
        <v>0</v>
      </c>
      <c r="L14" s="960">
        <v>1604</v>
      </c>
      <c r="M14" s="519">
        <v>927</v>
      </c>
      <c r="N14" s="519">
        <v>2</v>
      </c>
      <c r="O14" s="519">
        <v>0</v>
      </c>
      <c r="P14" s="519">
        <v>3</v>
      </c>
      <c r="Q14" s="519">
        <v>672</v>
      </c>
      <c r="R14" s="961">
        <v>2019</v>
      </c>
    </row>
    <row r="15" spans="1:18" s="966" customFormat="1" ht="24.75" customHeight="1">
      <c r="A15" s="962">
        <v>2020</v>
      </c>
      <c r="B15" s="963">
        <f>SUM(D15,F15,H15,J15)</f>
        <v>1</v>
      </c>
      <c r="C15" s="963">
        <f>SUM(E15,G15,I15,K15)</f>
        <v>775</v>
      </c>
      <c r="D15" s="964">
        <v>1</v>
      </c>
      <c r="E15" s="964">
        <v>775</v>
      </c>
      <c r="F15" s="520">
        <v>0</v>
      </c>
      <c r="G15" s="520">
        <v>0</v>
      </c>
      <c r="H15" s="520">
        <v>0</v>
      </c>
      <c r="I15" s="520">
        <v>0</v>
      </c>
      <c r="J15" s="520">
        <v>0</v>
      </c>
      <c r="K15" s="520">
        <v>0</v>
      </c>
      <c r="L15" s="964">
        <f>SUM(M15:Q15)</f>
        <v>775</v>
      </c>
      <c r="M15" s="520">
        <v>502</v>
      </c>
      <c r="N15" s="520">
        <v>20</v>
      </c>
      <c r="O15" s="520">
        <v>1</v>
      </c>
      <c r="P15" s="520">
        <v>1</v>
      </c>
      <c r="Q15" s="520">
        <v>251</v>
      </c>
      <c r="R15" s="965">
        <v>2020</v>
      </c>
    </row>
    <row r="16" spans="1:18" ht="2.25" customHeight="1" thickBot="1">
      <c r="A16" s="439"/>
      <c r="B16" s="440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1"/>
    </row>
    <row r="17" spans="1:18" ht="2.25" customHeight="1">
      <c r="A17" s="341"/>
      <c r="B17" s="340"/>
      <c r="P17" s="340"/>
      <c r="R17" s="342"/>
    </row>
    <row r="18" spans="1:18" s="107" customFormat="1" ht="12" customHeight="1">
      <c r="A18" s="470" t="s">
        <v>1615</v>
      </c>
      <c r="J18" s="107" t="s">
        <v>1617</v>
      </c>
      <c r="R18" s="950"/>
    </row>
    <row r="19" spans="1:18" s="107" customFormat="1" ht="12" customHeight="1">
      <c r="A19" s="470" t="s">
        <v>1616</v>
      </c>
      <c r="R19" s="950"/>
    </row>
    <row r="20" spans="1:18" s="107" customFormat="1" ht="12" customHeight="1">
      <c r="A20" s="336" t="s">
        <v>1053</v>
      </c>
      <c r="B20" s="336"/>
      <c r="J20" s="32" t="s">
        <v>139</v>
      </c>
      <c r="M20" s="292"/>
      <c r="R20" s="337"/>
    </row>
    <row r="23" spans="1:2" ht="15.75">
      <c r="A23" s="340"/>
      <c r="B23" s="340"/>
    </row>
    <row r="24" spans="1:2" ht="15.75">
      <c r="A24" s="340"/>
      <c r="B24" s="340"/>
    </row>
    <row r="25" spans="1:2" ht="15.75">
      <c r="A25" s="340"/>
      <c r="B25" s="340"/>
    </row>
    <row r="26" spans="1:2" ht="15.75">
      <c r="A26" s="340"/>
      <c r="B26" s="340"/>
    </row>
    <row r="27" spans="1:2" ht="15.75">
      <c r="A27" s="340"/>
      <c r="B27" s="340"/>
    </row>
    <row r="28" spans="1:2" ht="15.75">
      <c r="A28" s="340"/>
      <c r="B28" s="340"/>
    </row>
    <row r="29" spans="1:2" ht="15.75">
      <c r="A29" s="340"/>
      <c r="B29" s="340"/>
    </row>
    <row r="30" spans="1:2" ht="15.75">
      <c r="A30" s="340"/>
      <c r="B30" s="340"/>
    </row>
    <row r="31" spans="1:2" ht="15.75">
      <c r="A31" s="340"/>
      <c r="B31" s="340"/>
    </row>
    <row r="32" spans="1:2" ht="15.75">
      <c r="A32" s="340"/>
      <c r="B32" s="340"/>
    </row>
    <row r="33" spans="1:2" ht="15.75">
      <c r="A33" s="340"/>
      <c r="B33" s="340"/>
    </row>
  </sheetData>
  <sheetProtection/>
  <mergeCells count="16">
    <mergeCell ref="R6:R10"/>
    <mergeCell ref="B7:C7"/>
    <mergeCell ref="D7:E7"/>
    <mergeCell ref="F7:G7"/>
    <mergeCell ref="H7:I7"/>
    <mergeCell ref="L6:Q8"/>
    <mergeCell ref="J7:K7"/>
    <mergeCell ref="D8:E8"/>
    <mergeCell ref="J3:P3"/>
    <mergeCell ref="A3:I3"/>
    <mergeCell ref="F8:G8"/>
    <mergeCell ref="H8:I8"/>
    <mergeCell ref="J8:K8"/>
    <mergeCell ref="A6:A10"/>
    <mergeCell ref="B6:K6"/>
    <mergeCell ref="B8:C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zoomScalePageLayoutView="0" workbookViewId="0" topLeftCell="A1">
      <selection activeCell="H39" sqref="H39"/>
    </sheetView>
  </sheetViews>
  <sheetFormatPr defaultColWidth="7.99609375" defaultRowHeight="13.5"/>
  <cols>
    <col min="1" max="1" width="8.77734375" style="188" customWidth="1"/>
    <col min="2" max="10" width="7.77734375" style="181" customWidth="1"/>
    <col min="11" max="11" width="8.99609375" style="181" customWidth="1"/>
    <col min="12" max="12" width="6.3359375" style="188" customWidth="1"/>
    <col min="13" max="14" width="6.3359375" style="181" customWidth="1"/>
    <col min="15" max="15" width="7.77734375" style="181" customWidth="1"/>
    <col min="16" max="16" width="8.10546875" style="181" customWidth="1"/>
    <col min="17" max="18" width="7.77734375" style="181" customWidth="1"/>
    <col min="19" max="22" width="6.3359375" style="181" customWidth="1"/>
    <col min="23" max="23" width="8.77734375" style="188" customWidth="1"/>
    <col min="24" max="24" width="0.78125" style="188" customWidth="1"/>
    <col min="25" max="16384" width="7.99609375" style="188" customWidth="1"/>
  </cols>
  <sheetData>
    <row r="1" spans="1:23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M1" s="998"/>
      <c r="N1" s="998"/>
      <c r="O1" s="998"/>
      <c r="P1" s="998"/>
      <c r="Q1" s="998"/>
      <c r="R1" s="998"/>
      <c r="S1" s="998"/>
      <c r="T1" s="998"/>
      <c r="U1" s="998"/>
      <c r="V1" s="998"/>
      <c r="W1" s="999" t="s">
        <v>68</v>
      </c>
    </row>
    <row r="2" spans="2:22" s="32" customFormat="1" ht="12" customHeight="1">
      <c r="B2" s="173"/>
      <c r="C2" s="173"/>
      <c r="D2" s="173"/>
      <c r="E2" s="173"/>
      <c r="F2" s="173"/>
      <c r="G2" s="173"/>
      <c r="H2" s="173"/>
      <c r="I2" s="173"/>
      <c r="J2" s="173"/>
      <c r="K2" s="173"/>
      <c r="M2" s="173"/>
      <c r="N2" s="173"/>
      <c r="O2" s="173"/>
      <c r="P2" s="173"/>
      <c r="Q2" s="173"/>
      <c r="R2" s="173"/>
      <c r="S2" s="173"/>
      <c r="T2" s="173"/>
      <c r="U2" s="173"/>
      <c r="V2" s="173"/>
    </row>
    <row r="3" spans="1:32" s="2" customFormat="1" ht="22.5">
      <c r="A3" s="1548" t="s">
        <v>154</v>
      </c>
      <c r="B3" s="1548"/>
      <c r="C3" s="1548"/>
      <c r="D3" s="1548"/>
      <c r="E3" s="1548"/>
      <c r="F3" s="1548"/>
      <c r="G3" s="1548"/>
      <c r="H3" s="1548"/>
      <c r="I3" s="1548"/>
      <c r="J3" s="1548"/>
      <c r="K3" s="1548"/>
      <c r="L3" s="1530" t="s">
        <v>818</v>
      </c>
      <c r="M3" s="1530"/>
      <c r="N3" s="1530"/>
      <c r="O3" s="1530"/>
      <c r="P3" s="1530"/>
      <c r="Q3" s="1530"/>
      <c r="R3" s="1530"/>
      <c r="S3" s="1530"/>
      <c r="T3" s="1530"/>
      <c r="U3" s="1530"/>
      <c r="V3" s="1530"/>
      <c r="W3" s="1530"/>
      <c r="X3" s="1"/>
      <c r="Y3" s="1"/>
      <c r="Z3" s="1"/>
      <c r="AA3" s="1"/>
      <c r="AB3" s="1"/>
      <c r="AC3" s="1"/>
      <c r="AD3" s="1"/>
      <c r="AE3" s="1"/>
      <c r="AF3" s="1"/>
    </row>
    <row r="4" spans="1:22" s="179" customFormat="1" ht="12" customHeight="1">
      <c r="A4" s="196"/>
      <c r="B4" s="176"/>
      <c r="C4" s="176"/>
      <c r="D4" s="176"/>
      <c r="E4" s="176"/>
      <c r="F4" s="176"/>
      <c r="G4" s="176"/>
      <c r="H4" s="176"/>
      <c r="I4" s="176"/>
      <c r="J4" s="176"/>
      <c r="K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1:23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70" t="s">
        <v>78</v>
      </c>
    </row>
    <row r="6" spans="1:23" s="43" customFormat="1" ht="15" customHeight="1">
      <c r="A6" s="1554" t="s">
        <v>1085</v>
      </c>
      <c r="B6" s="1549" t="s">
        <v>1086</v>
      </c>
      <c r="C6" s="1558" t="s">
        <v>1087</v>
      </c>
      <c r="D6" s="1559"/>
      <c r="E6" s="1560" t="s">
        <v>1088</v>
      </c>
      <c r="F6" s="1561"/>
      <c r="G6" s="1561"/>
      <c r="H6" s="1560" t="s">
        <v>1089</v>
      </c>
      <c r="I6" s="1561"/>
      <c r="J6" s="1560" t="s">
        <v>1090</v>
      </c>
      <c r="K6" s="1561"/>
      <c r="L6" s="1562" t="s">
        <v>1451</v>
      </c>
      <c r="M6" s="1562" t="s">
        <v>1091</v>
      </c>
      <c r="N6" s="1562" t="s">
        <v>1452</v>
      </c>
      <c r="O6" s="1560" t="s">
        <v>1092</v>
      </c>
      <c r="P6" s="1561"/>
      <c r="Q6" s="1561"/>
      <c r="R6" s="1561"/>
      <c r="S6" s="1562" t="s">
        <v>1093</v>
      </c>
      <c r="T6" s="1562" t="s">
        <v>815</v>
      </c>
      <c r="U6" s="1562" t="s">
        <v>1460</v>
      </c>
      <c r="V6" s="1562" t="s">
        <v>1094</v>
      </c>
      <c r="W6" s="1575" t="s">
        <v>3</v>
      </c>
    </row>
    <row r="7" spans="1:23" s="43" customFormat="1" ht="15" customHeight="1">
      <c r="A7" s="1555"/>
      <c r="B7" s="1550"/>
      <c r="C7" s="1570" t="s">
        <v>777</v>
      </c>
      <c r="D7" s="1571"/>
      <c r="E7" s="1572" t="s">
        <v>776</v>
      </c>
      <c r="F7" s="1573"/>
      <c r="G7" s="1574"/>
      <c r="H7" s="1572" t="s">
        <v>778</v>
      </c>
      <c r="I7" s="1574"/>
      <c r="J7" s="1541" t="s">
        <v>1450</v>
      </c>
      <c r="K7" s="1557"/>
      <c r="L7" s="1563"/>
      <c r="M7" s="1563"/>
      <c r="N7" s="1563"/>
      <c r="O7" s="1572" t="s">
        <v>1449</v>
      </c>
      <c r="P7" s="1573"/>
      <c r="Q7" s="1573"/>
      <c r="R7" s="1574"/>
      <c r="S7" s="1563"/>
      <c r="T7" s="1563"/>
      <c r="U7" s="1563"/>
      <c r="V7" s="1563"/>
      <c r="W7" s="1576"/>
    </row>
    <row r="8" spans="1:23" s="879" customFormat="1" ht="15" customHeight="1">
      <c r="A8" s="1556"/>
      <c r="B8" s="1551"/>
      <c r="C8" s="1565" t="s">
        <v>1445</v>
      </c>
      <c r="D8" s="1565" t="s">
        <v>1446</v>
      </c>
      <c r="E8" s="1565" t="s">
        <v>1095</v>
      </c>
      <c r="F8" s="1565" t="s">
        <v>1447</v>
      </c>
      <c r="G8" s="1565" t="s">
        <v>1096</v>
      </c>
      <c r="H8" s="1565" t="s">
        <v>1448</v>
      </c>
      <c r="I8" s="1565" t="s">
        <v>812</v>
      </c>
      <c r="J8" s="1565" t="s">
        <v>787</v>
      </c>
      <c r="K8" s="1565" t="s">
        <v>813</v>
      </c>
      <c r="L8" s="1564"/>
      <c r="M8" s="1564"/>
      <c r="N8" s="1564"/>
      <c r="O8" s="1569" t="s">
        <v>1453</v>
      </c>
      <c r="P8" s="1568" t="s">
        <v>789</v>
      </c>
      <c r="Q8" s="1568" t="s">
        <v>1097</v>
      </c>
      <c r="R8" s="1564" t="s">
        <v>1098</v>
      </c>
      <c r="S8" s="1564"/>
      <c r="T8" s="1564"/>
      <c r="U8" s="1564"/>
      <c r="V8" s="1564"/>
      <c r="W8" s="1540"/>
    </row>
    <row r="9" spans="1:23" s="879" customFormat="1" ht="15" customHeight="1">
      <c r="A9" s="1556"/>
      <c r="B9" s="1552"/>
      <c r="C9" s="1566"/>
      <c r="D9" s="1566"/>
      <c r="E9" s="1566"/>
      <c r="F9" s="1566"/>
      <c r="G9" s="1567"/>
      <c r="H9" s="1566"/>
      <c r="I9" s="1567"/>
      <c r="J9" s="1566"/>
      <c r="K9" s="1567"/>
      <c r="L9" s="1564"/>
      <c r="M9" s="1564"/>
      <c r="N9" s="1564"/>
      <c r="O9" s="1564"/>
      <c r="P9" s="1568"/>
      <c r="Q9" s="1568"/>
      <c r="R9" s="1564"/>
      <c r="S9" s="1564"/>
      <c r="T9" s="1564"/>
      <c r="U9" s="1564"/>
      <c r="V9" s="1564"/>
      <c r="W9" s="1540"/>
    </row>
    <row r="10" spans="1:23" s="879" customFormat="1" ht="15" customHeight="1">
      <c r="A10" s="1556"/>
      <c r="B10" s="1552"/>
      <c r="C10" s="1566"/>
      <c r="D10" s="1566"/>
      <c r="E10" s="1566"/>
      <c r="F10" s="1566"/>
      <c r="G10" s="1567"/>
      <c r="H10" s="1566"/>
      <c r="I10" s="1567"/>
      <c r="J10" s="1566"/>
      <c r="K10" s="1567"/>
      <c r="L10" s="1564"/>
      <c r="M10" s="1564"/>
      <c r="N10" s="1564"/>
      <c r="O10" s="1564"/>
      <c r="P10" s="1568"/>
      <c r="Q10" s="1568"/>
      <c r="R10" s="1564"/>
      <c r="S10" s="1564"/>
      <c r="T10" s="1564"/>
      <c r="U10" s="1564"/>
      <c r="V10" s="1564"/>
      <c r="W10" s="1540"/>
    </row>
    <row r="11" spans="1:23" s="879" customFormat="1" ht="29.25" customHeight="1">
      <c r="A11" s="1557"/>
      <c r="B11" s="1553"/>
      <c r="C11" s="1566"/>
      <c r="D11" s="1566"/>
      <c r="E11" s="1566"/>
      <c r="F11" s="1566"/>
      <c r="G11" s="1567"/>
      <c r="H11" s="1566"/>
      <c r="I11" s="1567"/>
      <c r="J11" s="1566"/>
      <c r="K11" s="1567"/>
      <c r="L11" s="1564"/>
      <c r="M11" s="1564"/>
      <c r="N11" s="1564"/>
      <c r="O11" s="1564"/>
      <c r="P11" s="1568"/>
      <c r="Q11" s="1568"/>
      <c r="R11" s="1564"/>
      <c r="S11" s="1564"/>
      <c r="T11" s="1564"/>
      <c r="U11" s="1564"/>
      <c r="V11" s="1564"/>
      <c r="W11" s="1541"/>
    </row>
    <row r="12" spans="1:23" s="879" customFormat="1" ht="18" customHeight="1">
      <c r="A12" s="517">
        <v>2019</v>
      </c>
      <c r="B12" s="519">
        <v>120</v>
      </c>
      <c r="C12" s="519">
        <v>0</v>
      </c>
      <c r="D12" s="519">
        <v>1</v>
      </c>
      <c r="E12" s="519">
        <v>0</v>
      </c>
      <c r="F12" s="519">
        <v>0</v>
      </c>
      <c r="G12" s="519">
        <v>2</v>
      </c>
      <c r="H12" s="519">
        <v>0</v>
      </c>
      <c r="I12" s="519">
        <v>2</v>
      </c>
      <c r="J12" s="519">
        <v>0</v>
      </c>
      <c r="K12" s="519">
        <v>2</v>
      </c>
      <c r="L12" s="519">
        <v>0</v>
      </c>
      <c r="M12" s="519">
        <v>72</v>
      </c>
      <c r="N12" s="519">
        <v>2</v>
      </c>
      <c r="O12" s="519">
        <v>3</v>
      </c>
      <c r="P12" s="519">
        <v>3</v>
      </c>
      <c r="Q12" s="519">
        <v>9</v>
      </c>
      <c r="R12" s="519">
        <v>3</v>
      </c>
      <c r="S12" s="519">
        <v>8</v>
      </c>
      <c r="T12" s="519">
        <v>1</v>
      </c>
      <c r="U12" s="519">
        <v>1</v>
      </c>
      <c r="V12" s="519">
        <v>11</v>
      </c>
      <c r="W12" s="970">
        <v>2019</v>
      </c>
    </row>
    <row r="13" spans="1:23" s="603" customFormat="1" ht="18" customHeight="1">
      <c r="A13" s="625">
        <v>2020</v>
      </c>
      <c r="B13" s="520">
        <f>SUM(C13:V13)</f>
        <v>127</v>
      </c>
      <c r="C13" s="880">
        <v>0</v>
      </c>
      <c r="D13" s="880">
        <v>1</v>
      </c>
      <c r="E13" s="880">
        <v>0</v>
      </c>
      <c r="F13" s="880">
        <v>0</v>
      </c>
      <c r="G13" s="880">
        <v>2</v>
      </c>
      <c r="H13" s="880">
        <v>0</v>
      </c>
      <c r="I13" s="880">
        <v>2</v>
      </c>
      <c r="J13" s="880">
        <v>0</v>
      </c>
      <c r="K13" s="880">
        <v>2</v>
      </c>
      <c r="L13" s="880">
        <v>0</v>
      </c>
      <c r="M13" s="880">
        <v>72</v>
      </c>
      <c r="N13" s="880">
        <v>2</v>
      </c>
      <c r="O13" s="880">
        <v>3</v>
      </c>
      <c r="P13" s="880">
        <v>3</v>
      </c>
      <c r="Q13" s="880">
        <v>9</v>
      </c>
      <c r="R13" s="880">
        <v>3</v>
      </c>
      <c r="S13" s="880">
        <v>8</v>
      </c>
      <c r="T13" s="880">
        <v>1</v>
      </c>
      <c r="U13" s="880">
        <v>1</v>
      </c>
      <c r="V13" s="880">
        <v>18</v>
      </c>
      <c r="W13" s="626">
        <v>2020</v>
      </c>
    </row>
    <row r="14" spans="1:23" s="201" customFormat="1" ht="0.75" customHeight="1">
      <c r="A14" s="199"/>
      <c r="B14" s="198"/>
      <c r="C14" s="198"/>
      <c r="D14" s="198"/>
      <c r="E14" s="198"/>
      <c r="F14" s="200"/>
      <c r="G14" s="200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200"/>
      <c r="U14" s="198"/>
      <c r="V14" s="198"/>
      <c r="W14" s="219" t="s">
        <v>303</v>
      </c>
    </row>
    <row r="15" spans="1:23" ht="3" customHeight="1" thickBot="1">
      <c r="A15" s="220"/>
      <c r="B15" s="203"/>
      <c r="C15" s="204"/>
      <c r="D15" s="204"/>
      <c r="E15" s="204"/>
      <c r="F15" s="204"/>
      <c r="G15" s="204"/>
      <c r="H15" s="204"/>
      <c r="I15" s="204"/>
      <c r="J15" s="204"/>
      <c r="K15" s="204"/>
      <c r="L15" s="202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2"/>
    </row>
    <row r="16" spans="1:22" ht="3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</row>
    <row r="17" spans="1:22" s="32" customFormat="1" ht="12" customHeight="1">
      <c r="A17" s="197" t="s">
        <v>783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32" t="s">
        <v>781</v>
      </c>
      <c r="M17" s="857"/>
      <c r="N17" s="857"/>
      <c r="O17" s="857"/>
      <c r="P17" s="857"/>
      <c r="Q17" s="857"/>
      <c r="R17" s="857"/>
      <c r="S17" s="857"/>
      <c r="T17" s="857"/>
      <c r="U17" s="857"/>
      <c r="V17" s="857"/>
    </row>
    <row r="18" spans="1:22" s="32" customFormat="1" ht="12" customHeight="1">
      <c r="A18" s="197" t="s">
        <v>780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M18" s="857"/>
      <c r="N18" s="857"/>
      <c r="O18" s="857"/>
      <c r="P18" s="857"/>
      <c r="Q18" s="857"/>
      <c r="R18" s="857"/>
      <c r="S18" s="857"/>
      <c r="T18" s="857"/>
      <c r="U18" s="857"/>
      <c r="V18" s="857"/>
    </row>
    <row r="19" spans="1:22" s="32" customFormat="1" ht="12" customHeight="1">
      <c r="A19" s="172" t="s">
        <v>784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182" t="s">
        <v>6</v>
      </c>
      <c r="M19" s="173"/>
      <c r="N19" s="857"/>
      <c r="O19" s="384"/>
      <c r="P19" s="384"/>
      <c r="Q19" s="384"/>
      <c r="R19" s="384"/>
      <c r="S19" s="384"/>
      <c r="T19" s="384"/>
      <c r="U19" s="384"/>
      <c r="V19" s="38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W25" s="466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35">
    <mergeCell ref="C7:D7"/>
    <mergeCell ref="E7:G7"/>
    <mergeCell ref="H7:I7"/>
    <mergeCell ref="J7:K7"/>
    <mergeCell ref="O7:R7"/>
    <mergeCell ref="L3:W3"/>
    <mergeCell ref="W6:W11"/>
    <mergeCell ref="C8:C11"/>
    <mergeCell ref="D8:D11"/>
    <mergeCell ref="E8:E11"/>
    <mergeCell ref="H8:H11"/>
    <mergeCell ref="I8:I11"/>
    <mergeCell ref="J8:J11"/>
    <mergeCell ref="K8:K11"/>
    <mergeCell ref="M6:M11"/>
    <mergeCell ref="N6:N11"/>
    <mergeCell ref="U6:U11"/>
    <mergeCell ref="V6:V11"/>
    <mergeCell ref="Q8:Q11"/>
    <mergeCell ref="R8:R11"/>
    <mergeCell ref="S6:S11"/>
    <mergeCell ref="T6:T11"/>
    <mergeCell ref="O6:R6"/>
    <mergeCell ref="O8:O11"/>
    <mergeCell ref="P8:P11"/>
    <mergeCell ref="A3:K3"/>
    <mergeCell ref="B6:B11"/>
    <mergeCell ref="A6:A11"/>
    <mergeCell ref="C6:D6"/>
    <mergeCell ref="E6:G6"/>
    <mergeCell ref="L6:L11"/>
    <mergeCell ref="F8:F11"/>
    <mergeCell ref="G8:G11"/>
    <mergeCell ref="H6:I6"/>
    <mergeCell ref="J6:K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79" r:id="rId1"/>
  <colBreaks count="1" manualBreakCount="1">
    <brk id="11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V15"/>
  <sheetViews>
    <sheetView zoomScaleSheetLayoutView="90" zoomScalePageLayoutView="0" workbookViewId="0" topLeftCell="A1">
      <selection activeCell="J6" sqref="J6:M6"/>
    </sheetView>
  </sheetViews>
  <sheetFormatPr defaultColWidth="8.88671875" defaultRowHeight="13.5"/>
  <cols>
    <col min="1" max="1" width="8.88671875" style="157" customWidth="1"/>
    <col min="2" max="21" width="6.6640625" style="157" customWidth="1"/>
    <col min="22" max="16384" width="8.88671875" style="157" customWidth="1"/>
  </cols>
  <sheetData>
    <row r="1" spans="1:22" s="1204" customFormat="1" ht="12" customHeight="1">
      <c r="A1" s="992" t="s">
        <v>1084</v>
      </c>
      <c r="B1" s="1202"/>
      <c r="C1" s="1202"/>
      <c r="D1" s="1202"/>
      <c r="E1" s="1202"/>
      <c r="F1" s="1202"/>
      <c r="G1" s="1202"/>
      <c r="H1" s="1202"/>
      <c r="I1" s="1202"/>
      <c r="J1" s="1202"/>
      <c r="K1" s="1202"/>
      <c r="L1" s="1202"/>
      <c r="M1" s="1202"/>
      <c r="N1" s="1202"/>
      <c r="O1" s="1202"/>
      <c r="P1" s="1202"/>
      <c r="Q1" s="1202"/>
      <c r="R1" s="1202"/>
      <c r="S1" s="1202"/>
      <c r="T1" s="1175"/>
      <c r="U1" s="1203"/>
      <c r="V1" s="1176" t="s">
        <v>68</v>
      </c>
    </row>
    <row r="2" spans="1:22" s="975" customFormat="1" ht="12" customHeight="1">
      <c r="A2" s="230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230"/>
      <c r="U2" s="118"/>
      <c r="V2" s="316"/>
    </row>
    <row r="3" spans="1:22" ht="22.5">
      <c r="A3" s="1968" t="s">
        <v>696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 t="s">
        <v>1066</v>
      </c>
      <c r="M3" s="1968"/>
      <c r="N3" s="1968"/>
      <c r="O3" s="1968"/>
      <c r="P3" s="1968"/>
      <c r="Q3" s="1968"/>
      <c r="R3" s="1968"/>
      <c r="S3" s="1968"/>
      <c r="T3" s="1968"/>
      <c r="U3" s="1968"/>
      <c r="V3" s="1968"/>
    </row>
    <row r="4" spans="1:22" s="975" customFormat="1" ht="12" customHeight="1">
      <c r="A4" s="302"/>
      <c r="B4" s="335"/>
      <c r="C4" s="335"/>
      <c r="D4" s="335"/>
      <c r="E4" s="335"/>
      <c r="F4" s="335"/>
      <c r="G4" s="335"/>
      <c r="H4" s="335"/>
      <c r="I4" s="335"/>
      <c r="J4" s="303"/>
      <c r="K4" s="335"/>
      <c r="L4" s="302"/>
      <c r="M4" s="335"/>
      <c r="N4" s="335"/>
      <c r="O4" s="335"/>
      <c r="P4" s="335"/>
      <c r="Q4" s="335"/>
      <c r="R4" s="335"/>
      <c r="S4" s="335"/>
      <c r="T4" s="303"/>
      <c r="U4" s="304"/>
      <c r="V4" s="335"/>
    </row>
    <row r="5" spans="1:22" s="978" customFormat="1" ht="12" customHeight="1" thickBot="1">
      <c r="A5" s="976" t="s">
        <v>995</v>
      </c>
      <c r="B5" s="977"/>
      <c r="C5" s="977"/>
      <c r="D5" s="977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1969" t="s">
        <v>53</v>
      </c>
      <c r="S5" s="1969"/>
      <c r="T5" s="1969"/>
      <c r="U5" s="1969"/>
      <c r="V5" s="1969"/>
    </row>
    <row r="6" spans="1:22" ht="34.5" customHeight="1">
      <c r="A6" s="1970" t="s">
        <v>1069</v>
      </c>
      <c r="B6" s="974" t="s">
        <v>1070</v>
      </c>
      <c r="C6" s="753"/>
      <c r="D6" s="753"/>
      <c r="E6" s="754"/>
      <c r="F6" s="1973" t="s">
        <v>1068</v>
      </c>
      <c r="G6" s="1974"/>
      <c r="H6" s="1974"/>
      <c r="I6" s="1975"/>
      <c r="J6" s="1973" t="s">
        <v>1071</v>
      </c>
      <c r="K6" s="1976"/>
      <c r="L6" s="1976"/>
      <c r="M6" s="1977"/>
      <c r="N6" s="1973" t="s">
        <v>1072</v>
      </c>
      <c r="O6" s="1978"/>
      <c r="P6" s="1978"/>
      <c r="Q6" s="1979"/>
      <c r="R6" s="1980" t="s">
        <v>627</v>
      </c>
      <c r="S6" s="1978"/>
      <c r="T6" s="1978"/>
      <c r="U6" s="1979"/>
      <c r="V6" s="755"/>
    </row>
    <row r="7" spans="1:22" ht="15" customHeight="1">
      <c r="A7" s="1971"/>
      <c r="B7" s="1961" t="s">
        <v>628</v>
      </c>
      <c r="C7" s="1964" t="s">
        <v>1067</v>
      </c>
      <c r="D7" s="1964" t="s">
        <v>1073</v>
      </c>
      <c r="E7" s="1961" t="s">
        <v>629</v>
      </c>
      <c r="F7" s="1961" t="s">
        <v>628</v>
      </c>
      <c r="G7" s="1964" t="s">
        <v>1067</v>
      </c>
      <c r="H7" s="1964" t="s">
        <v>1073</v>
      </c>
      <c r="I7" s="1961" t="s">
        <v>1074</v>
      </c>
      <c r="J7" s="1961" t="s">
        <v>628</v>
      </c>
      <c r="K7" s="1964" t="s">
        <v>1075</v>
      </c>
      <c r="L7" s="1964" t="s">
        <v>1073</v>
      </c>
      <c r="M7" s="1961" t="s">
        <v>1074</v>
      </c>
      <c r="N7" s="1961" t="s">
        <v>628</v>
      </c>
      <c r="O7" s="1964" t="s">
        <v>1067</v>
      </c>
      <c r="P7" s="1964" t="s">
        <v>1073</v>
      </c>
      <c r="Q7" s="1961" t="s">
        <v>629</v>
      </c>
      <c r="R7" s="1961" t="s">
        <v>628</v>
      </c>
      <c r="S7" s="1964" t="s">
        <v>1067</v>
      </c>
      <c r="T7" s="1964" t="s">
        <v>1076</v>
      </c>
      <c r="U7" s="1961" t="s">
        <v>629</v>
      </c>
      <c r="V7" s="1967" t="s">
        <v>3</v>
      </c>
    </row>
    <row r="8" spans="1:22" ht="22.5" customHeight="1">
      <c r="A8" s="1971"/>
      <c r="B8" s="1962"/>
      <c r="C8" s="1962"/>
      <c r="D8" s="1962"/>
      <c r="E8" s="1965"/>
      <c r="F8" s="1962"/>
      <c r="G8" s="1962"/>
      <c r="H8" s="1962"/>
      <c r="I8" s="1965"/>
      <c r="J8" s="1962"/>
      <c r="K8" s="1962"/>
      <c r="L8" s="1962"/>
      <c r="M8" s="1965"/>
      <c r="N8" s="1962"/>
      <c r="O8" s="1962"/>
      <c r="P8" s="1962"/>
      <c r="Q8" s="1965"/>
      <c r="R8" s="1962"/>
      <c r="S8" s="1962"/>
      <c r="T8" s="1962"/>
      <c r="U8" s="1965"/>
      <c r="V8" s="1967"/>
    </row>
    <row r="9" spans="1:22" ht="48" customHeight="1">
      <c r="A9" s="1972"/>
      <c r="B9" s="1963"/>
      <c r="C9" s="1963"/>
      <c r="D9" s="1963"/>
      <c r="E9" s="1966"/>
      <c r="F9" s="1963"/>
      <c r="G9" s="1963"/>
      <c r="H9" s="1963"/>
      <c r="I9" s="1966"/>
      <c r="J9" s="1963"/>
      <c r="K9" s="1963"/>
      <c r="L9" s="1963"/>
      <c r="M9" s="1966"/>
      <c r="N9" s="1963"/>
      <c r="O9" s="1963"/>
      <c r="P9" s="1963"/>
      <c r="Q9" s="1966"/>
      <c r="R9" s="1963"/>
      <c r="S9" s="1963"/>
      <c r="T9" s="1963"/>
      <c r="U9" s="1966"/>
      <c r="V9" s="895"/>
    </row>
    <row r="10" spans="1:22" ht="19.5" customHeight="1">
      <c r="A10" s="756">
        <v>2016</v>
      </c>
      <c r="B10" s="1205">
        <v>2</v>
      </c>
      <c r="C10" s="757">
        <v>5</v>
      </c>
      <c r="D10" s="757">
        <v>20</v>
      </c>
      <c r="E10" s="757">
        <v>70</v>
      </c>
      <c r="F10" s="1206">
        <v>2</v>
      </c>
      <c r="G10" s="1206">
        <v>5</v>
      </c>
      <c r="H10" s="1206">
        <v>20</v>
      </c>
      <c r="I10" s="1206">
        <v>70</v>
      </c>
      <c r="J10" s="519">
        <v>0</v>
      </c>
      <c r="K10" s="519">
        <v>0</v>
      </c>
      <c r="L10" s="519">
        <v>0</v>
      </c>
      <c r="M10" s="519">
        <v>0</v>
      </c>
      <c r="N10" s="519">
        <v>0</v>
      </c>
      <c r="O10" s="519">
        <v>0</v>
      </c>
      <c r="P10" s="519">
        <v>0</v>
      </c>
      <c r="Q10" s="519">
        <v>0</v>
      </c>
      <c r="R10" s="519">
        <v>0</v>
      </c>
      <c r="S10" s="519">
        <v>0</v>
      </c>
      <c r="T10" s="519">
        <v>0</v>
      </c>
      <c r="U10" s="519">
        <v>0</v>
      </c>
      <c r="V10" s="1207">
        <v>2016</v>
      </c>
    </row>
    <row r="11" spans="1:22" ht="19.5" customHeight="1">
      <c r="A11" s="756">
        <v>2017</v>
      </c>
      <c r="B11" s="757">
        <v>2</v>
      </c>
      <c r="C11" s="757">
        <v>22</v>
      </c>
      <c r="D11" s="757">
        <v>13</v>
      </c>
      <c r="E11" s="757">
        <v>79</v>
      </c>
      <c r="F11" s="1206">
        <v>2</v>
      </c>
      <c r="G11" s="1206">
        <v>22</v>
      </c>
      <c r="H11" s="1206">
        <v>13</v>
      </c>
      <c r="I11" s="1206">
        <v>79</v>
      </c>
      <c r="J11" s="519">
        <v>0</v>
      </c>
      <c r="K11" s="519">
        <v>0</v>
      </c>
      <c r="L11" s="519">
        <v>0</v>
      </c>
      <c r="M11" s="519">
        <v>0</v>
      </c>
      <c r="N11" s="519">
        <v>0</v>
      </c>
      <c r="O11" s="519">
        <v>0</v>
      </c>
      <c r="P11" s="519">
        <v>0</v>
      </c>
      <c r="Q11" s="519">
        <v>0</v>
      </c>
      <c r="R11" s="519">
        <v>0</v>
      </c>
      <c r="S11" s="519">
        <v>0</v>
      </c>
      <c r="T11" s="519">
        <v>0</v>
      </c>
      <c r="U11" s="519">
        <v>0</v>
      </c>
      <c r="V11" s="1207">
        <v>2017</v>
      </c>
    </row>
    <row r="12" spans="1:22" ht="19.5" customHeight="1">
      <c r="A12" s="756">
        <v>2018</v>
      </c>
      <c r="B12" s="757">
        <v>2</v>
      </c>
      <c r="C12" s="757">
        <v>16</v>
      </c>
      <c r="D12" s="757">
        <v>16</v>
      </c>
      <c r="E12" s="757">
        <v>78</v>
      </c>
      <c r="F12" s="1206">
        <v>2</v>
      </c>
      <c r="G12" s="1206">
        <v>16</v>
      </c>
      <c r="H12" s="1206">
        <v>16</v>
      </c>
      <c r="I12" s="1206">
        <v>78</v>
      </c>
      <c r="J12" s="519">
        <v>0</v>
      </c>
      <c r="K12" s="519">
        <v>0</v>
      </c>
      <c r="L12" s="519">
        <v>0</v>
      </c>
      <c r="M12" s="519">
        <v>0</v>
      </c>
      <c r="N12" s="519">
        <v>0</v>
      </c>
      <c r="O12" s="519">
        <v>0</v>
      </c>
      <c r="P12" s="519">
        <v>0</v>
      </c>
      <c r="Q12" s="519">
        <v>0</v>
      </c>
      <c r="R12" s="519">
        <v>0</v>
      </c>
      <c r="S12" s="519">
        <v>0</v>
      </c>
      <c r="T12" s="519">
        <v>0</v>
      </c>
      <c r="U12" s="564">
        <v>0</v>
      </c>
      <c r="V12" s="1207">
        <v>2018</v>
      </c>
    </row>
    <row r="13" spans="1:22" ht="19.5" customHeight="1">
      <c r="A13" s="1208">
        <v>2019</v>
      </c>
      <c r="B13" s="757">
        <v>2</v>
      </c>
      <c r="C13" s="757">
        <v>14</v>
      </c>
      <c r="D13" s="757">
        <v>17</v>
      </c>
      <c r="E13" s="757">
        <v>76</v>
      </c>
      <c r="F13" s="757">
        <v>2</v>
      </c>
      <c r="G13" s="757">
        <v>14</v>
      </c>
      <c r="H13" s="757">
        <v>17</v>
      </c>
      <c r="I13" s="757">
        <v>76</v>
      </c>
      <c r="J13" s="757">
        <v>0</v>
      </c>
      <c r="K13" s="757">
        <v>0</v>
      </c>
      <c r="L13" s="757">
        <v>0</v>
      </c>
      <c r="M13" s="757">
        <v>0</v>
      </c>
      <c r="N13" s="757">
        <v>0</v>
      </c>
      <c r="O13" s="757">
        <v>0</v>
      </c>
      <c r="P13" s="757">
        <v>0</v>
      </c>
      <c r="Q13" s="757">
        <v>0</v>
      </c>
      <c r="R13" s="519">
        <v>0</v>
      </c>
      <c r="S13" s="519">
        <v>0</v>
      </c>
      <c r="T13" s="519">
        <v>0</v>
      </c>
      <c r="U13" s="519">
        <v>0</v>
      </c>
      <c r="V13" s="1209">
        <v>2019</v>
      </c>
    </row>
    <row r="14" spans="1:22" ht="19.5" customHeight="1" thickBot="1">
      <c r="A14" s="1264">
        <v>2020</v>
      </c>
      <c r="B14" s="758">
        <f>F14+J14+N14+R14</f>
        <v>2</v>
      </c>
      <c r="C14" s="759">
        <f>G14+K14+O14+S14</f>
        <v>5</v>
      </c>
      <c r="D14" s="759">
        <f>H14+L14+P14+T14</f>
        <v>10</v>
      </c>
      <c r="E14" s="759">
        <f>I14+M14+Q14+U14</f>
        <v>71</v>
      </c>
      <c r="F14" s="760">
        <v>2</v>
      </c>
      <c r="G14" s="760">
        <v>5</v>
      </c>
      <c r="H14" s="760">
        <v>10</v>
      </c>
      <c r="I14" s="760">
        <v>71</v>
      </c>
      <c r="J14" s="632">
        <v>0</v>
      </c>
      <c r="K14" s="632">
        <v>0</v>
      </c>
      <c r="L14" s="632">
        <v>0</v>
      </c>
      <c r="M14" s="632">
        <v>0</v>
      </c>
      <c r="N14" s="632">
        <v>0</v>
      </c>
      <c r="O14" s="632">
        <v>0</v>
      </c>
      <c r="P14" s="632">
        <v>0</v>
      </c>
      <c r="Q14" s="632">
        <v>0</v>
      </c>
      <c r="R14" s="632">
        <v>0</v>
      </c>
      <c r="S14" s="632">
        <v>0</v>
      </c>
      <c r="T14" s="632">
        <v>0</v>
      </c>
      <c r="U14" s="634">
        <v>0</v>
      </c>
      <c r="V14" s="761">
        <v>2020</v>
      </c>
    </row>
    <row r="15" spans="1:22" s="975" customFormat="1" ht="12" customHeight="1">
      <c r="A15" s="1888" t="s">
        <v>1077</v>
      </c>
      <c r="B15" s="1888"/>
      <c r="C15" s="1888"/>
      <c r="D15" s="1888"/>
      <c r="E15" s="330"/>
      <c r="F15" s="305"/>
      <c r="G15" s="305"/>
      <c r="H15" s="305"/>
      <c r="I15" s="305"/>
      <c r="K15" s="334"/>
      <c r="L15" s="32" t="s">
        <v>139</v>
      </c>
      <c r="M15" s="334"/>
      <c r="N15" s="305"/>
      <c r="O15" s="302"/>
      <c r="P15" s="302"/>
      <c r="Q15" s="305"/>
      <c r="R15" s="305"/>
      <c r="S15" s="305"/>
      <c r="T15" s="230"/>
      <c r="U15" s="118"/>
      <c r="V15" s="316"/>
    </row>
  </sheetData>
  <sheetProtection/>
  <mergeCells count="30">
    <mergeCell ref="A3:K3"/>
    <mergeCell ref="L3:V3"/>
    <mergeCell ref="R5:V5"/>
    <mergeCell ref="A6:A9"/>
    <mergeCell ref="F6:I6"/>
    <mergeCell ref="J6:M6"/>
    <mergeCell ref="N6:Q6"/>
    <mergeCell ref="R6:U6"/>
    <mergeCell ref="B7:B9"/>
    <mergeCell ref="C7:C9"/>
    <mergeCell ref="D7:D9"/>
    <mergeCell ref="E7:E9"/>
    <mergeCell ref="P7:P9"/>
    <mergeCell ref="Q7:Q9"/>
    <mergeCell ref="F7:F9"/>
    <mergeCell ref="G7:G9"/>
    <mergeCell ref="H7:H9"/>
    <mergeCell ref="I7:I9"/>
    <mergeCell ref="J7:J9"/>
    <mergeCell ref="K7:K9"/>
    <mergeCell ref="R7:R9"/>
    <mergeCell ref="S7:S9"/>
    <mergeCell ref="T7:T9"/>
    <mergeCell ref="U7:U9"/>
    <mergeCell ref="V7:V8"/>
    <mergeCell ref="A15:D15"/>
    <mergeCell ref="L7:L9"/>
    <mergeCell ref="M7:M9"/>
    <mergeCell ref="N7:N9"/>
    <mergeCell ref="O7:O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17"/>
  <sheetViews>
    <sheetView showZeros="0" view="pageBreakPreview" zoomScaleSheetLayoutView="100" zoomScalePageLayoutView="0" workbookViewId="0" topLeftCell="A1">
      <selection activeCell="E10" sqref="E10"/>
    </sheetView>
  </sheetViews>
  <sheetFormatPr defaultColWidth="7.99609375" defaultRowHeight="13.5"/>
  <cols>
    <col min="1" max="1" width="9.77734375" style="243" customWidth="1"/>
    <col min="2" max="5" width="6.77734375" style="333" customWidth="1"/>
    <col min="6" max="6" width="6.77734375" style="332" customWidth="1"/>
    <col min="7" max="9" width="6.77734375" style="333" customWidth="1"/>
    <col min="10" max="10" width="6.77734375" style="332" customWidth="1"/>
    <col min="11" max="12" width="6.77734375" style="333" customWidth="1"/>
    <col min="13" max="13" width="6.3359375" style="333" customWidth="1"/>
    <col min="14" max="14" width="6.3359375" style="243" customWidth="1"/>
    <col min="15" max="24" width="6.3359375" style="237" customWidth="1"/>
    <col min="25" max="25" width="9.77734375" style="237" customWidth="1"/>
    <col min="26" max="16384" width="7.99609375" style="237" customWidth="1"/>
  </cols>
  <sheetData>
    <row r="1" spans="1:29" s="1177" customFormat="1" ht="12" customHeight="1">
      <c r="A1" s="992" t="s">
        <v>1084</v>
      </c>
      <c r="B1" s="1210"/>
      <c r="C1" s="1210"/>
      <c r="D1" s="1210"/>
      <c r="E1" s="1210"/>
      <c r="F1" s="1211"/>
      <c r="G1" s="1210"/>
      <c r="H1" s="1210"/>
      <c r="I1" s="1210"/>
      <c r="J1" s="1211"/>
      <c r="K1" s="1210"/>
      <c r="L1" s="1210"/>
      <c r="M1" s="1210"/>
      <c r="N1" s="1175"/>
      <c r="Y1" s="1176" t="s">
        <v>1</v>
      </c>
      <c r="Z1" s="1176"/>
      <c r="AA1" s="1176"/>
      <c r="AB1" s="1176"/>
      <c r="AC1" s="1176"/>
    </row>
    <row r="2" spans="1:14" s="232" customFormat="1" ht="12" customHeight="1">
      <c r="A2" s="230"/>
      <c r="B2" s="329"/>
      <c r="C2" s="329"/>
      <c r="D2" s="329"/>
      <c r="E2" s="329"/>
      <c r="F2" s="330"/>
      <c r="G2" s="329"/>
      <c r="H2" s="329"/>
      <c r="I2" s="329"/>
      <c r="J2" s="330"/>
      <c r="K2" s="329"/>
      <c r="L2" s="329"/>
      <c r="M2" s="329"/>
      <c r="N2" s="230"/>
    </row>
    <row r="3" spans="1:25" s="6" customFormat="1" ht="22.5">
      <c r="A3" s="8" t="s">
        <v>1082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988" t="s">
        <v>1080</v>
      </c>
      <c r="N3" s="1988"/>
      <c r="O3" s="1988"/>
      <c r="P3" s="1988"/>
      <c r="Q3" s="1988"/>
      <c r="R3" s="1988"/>
      <c r="S3" s="1988"/>
      <c r="T3" s="1988"/>
      <c r="U3" s="1988"/>
      <c r="V3" s="1988"/>
      <c r="W3" s="1988"/>
      <c r="X3" s="1988"/>
      <c r="Y3" s="1988"/>
    </row>
    <row r="4" spans="1:24" s="234" customFormat="1" ht="12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03"/>
      <c r="P4" s="303"/>
      <c r="Q4" s="327"/>
      <c r="R4" s="327"/>
      <c r="S4" s="327"/>
      <c r="T4" s="327"/>
      <c r="U4" s="327"/>
      <c r="V4" s="327"/>
      <c r="W4" s="327"/>
      <c r="X4" s="327"/>
    </row>
    <row r="5" spans="1:25" s="925" customFormat="1" ht="12" customHeight="1" thickBot="1">
      <c r="A5" s="979" t="s">
        <v>995</v>
      </c>
      <c r="B5" s="980"/>
      <c r="C5" s="980"/>
      <c r="D5" s="980"/>
      <c r="E5" s="980"/>
      <c r="F5" s="981"/>
      <c r="G5" s="980"/>
      <c r="H5" s="980"/>
      <c r="I5" s="980"/>
      <c r="J5" s="981"/>
      <c r="K5" s="980"/>
      <c r="L5" s="980"/>
      <c r="M5" s="980"/>
      <c r="Y5" s="926" t="s">
        <v>53</v>
      </c>
    </row>
    <row r="6" spans="1:25" s="1384" customFormat="1" ht="18" customHeight="1">
      <c r="A6" s="1987" t="s">
        <v>512</v>
      </c>
      <c r="B6" s="1994" t="s">
        <v>1586</v>
      </c>
      <c r="C6" s="1989" t="s">
        <v>1587</v>
      </c>
      <c r="D6" s="1990"/>
      <c r="E6" s="1990"/>
      <c r="F6" s="1987"/>
      <c r="G6" s="1863" t="s">
        <v>1602</v>
      </c>
      <c r="H6" s="1981"/>
      <c r="I6" s="1981"/>
      <c r="J6" s="1981"/>
      <c r="K6" s="1981"/>
      <c r="L6" s="1840"/>
      <c r="M6" s="1997" t="s">
        <v>1588</v>
      </c>
      <c r="N6" s="1998"/>
      <c r="O6" s="1998"/>
      <c r="P6" s="1998"/>
      <c r="Q6" s="1998"/>
      <c r="R6" s="1998"/>
      <c r="S6" s="1998"/>
      <c r="T6" s="1998"/>
      <c r="U6" s="1998"/>
      <c r="V6" s="1998"/>
      <c r="W6" s="1998"/>
      <c r="X6" s="1999"/>
      <c r="Y6" s="1989" t="s">
        <v>3</v>
      </c>
    </row>
    <row r="7" spans="1:25" s="1384" customFormat="1" ht="17.25" customHeight="1">
      <c r="A7" s="1556"/>
      <c r="B7" s="1995"/>
      <c r="C7" s="1991" t="s">
        <v>1078</v>
      </c>
      <c r="D7" s="1992"/>
      <c r="E7" s="1992"/>
      <c r="F7" s="1993"/>
      <c r="G7" s="1985" t="s">
        <v>1079</v>
      </c>
      <c r="H7" s="1986"/>
      <c r="I7" s="1986"/>
      <c r="J7" s="1986"/>
      <c r="K7" s="1986"/>
      <c r="L7" s="1842"/>
      <c r="M7" s="1982" t="s">
        <v>1589</v>
      </c>
      <c r="N7" s="1983"/>
      <c r="O7" s="1984"/>
      <c r="P7" s="1385" t="s">
        <v>1590</v>
      </c>
      <c r="Q7" s="1386"/>
      <c r="R7" s="1386"/>
      <c r="S7" s="1386"/>
      <c r="T7" s="1385" t="s">
        <v>1607</v>
      </c>
      <c r="U7" s="1386"/>
      <c r="V7" s="1386"/>
      <c r="W7" s="1386"/>
      <c r="X7" s="1386"/>
      <c r="Y7" s="1854"/>
    </row>
    <row r="8" spans="1:25" s="1384" customFormat="1" ht="49.5" customHeight="1">
      <c r="A8" s="1556"/>
      <c r="B8" s="1995"/>
      <c r="C8" s="705" t="s">
        <v>1603</v>
      </c>
      <c r="D8" s="705" t="s">
        <v>1591</v>
      </c>
      <c r="E8" s="705" t="s">
        <v>1592</v>
      </c>
      <c r="F8" s="1387" t="s">
        <v>1593</v>
      </c>
      <c r="G8" s="705" t="s">
        <v>1604</v>
      </c>
      <c r="H8" s="1388" t="s">
        <v>1594</v>
      </c>
      <c r="I8" s="1389" t="s">
        <v>1595</v>
      </c>
      <c r="J8" s="1389" t="s">
        <v>1596</v>
      </c>
      <c r="K8" s="1389" t="s">
        <v>1597</v>
      </c>
      <c r="L8" s="1389" t="s">
        <v>1598</v>
      </c>
      <c r="M8" s="1985"/>
      <c r="N8" s="1986"/>
      <c r="O8" s="1842"/>
      <c r="P8" s="1390" t="s">
        <v>1605</v>
      </c>
      <c r="Q8" s="1391"/>
      <c r="R8" s="1390" t="s">
        <v>1599</v>
      </c>
      <c r="S8" s="1391"/>
      <c r="T8" s="1392" t="s">
        <v>1606</v>
      </c>
      <c r="U8" s="704" t="s">
        <v>1600</v>
      </c>
      <c r="V8" s="1393" t="s">
        <v>1083</v>
      </c>
      <c r="W8" s="1394" t="s">
        <v>1585</v>
      </c>
      <c r="X8" s="1395" t="s">
        <v>1601</v>
      </c>
      <c r="Y8" s="1854"/>
    </row>
    <row r="9" spans="1:25" s="1384" customFormat="1" ht="24" customHeight="1">
      <c r="A9" s="1556"/>
      <c r="B9" s="1995"/>
      <c r="C9" s="704"/>
      <c r="D9" s="704"/>
      <c r="E9" s="704" t="s">
        <v>1608</v>
      </c>
      <c r="F9" s="1319"/>
      <c r="G9" s="704"/>
      <c r="H9" s="1389" t="s">
        <v>150</v>
      </c>
      <c r="I9" s="1396"/>
      <c r="J9" s="1389"/>
      <c r="K9" s="1396"/>
      <c r="L9" s="1389"/>
      <c r="M9" s="1389" t="s">
        <v>445</v>
      </c>
      <c r="N9" s="706" t="s">
        <v>1135</v>
      </c>
      <c r="O9" s="705" t="s">
        <v>1136</v>
      </c>
      <c r="P9" s="704" t="s">
        <v>1135</v>
      </c>
      <c r="Q9" s="704" t="s">
        <v>1136</v>
      </c>
      <c r="R9" s="704" t="s">
        <v>1135</v>
      </c>
      <c r="S9" s="704" t="s">
        <v>1136</v>
      </c>
      <c r="T9" s="704" t="s">
        <v>277</v>
      </c>
      <c r="U9" s="704" t="s">
        <v>278</v>
      </c>
      <c r="V9" s="704" t="s">
        <v>279</v>
      </c>
      <c r="W9" s="1389" t="s">
        <v>1334</v>
      </c>
      <c r="X9" s="704"/>
      <c r="Y9" s="1854"/>
    </row>
    <row r="10" spans="1:25" s="1398" customFormat="1" ht="42.75" customHeight="1">
      <c r="A10" s="1557"/>
      <c r="B10" s="1996"/>
      <c r="C10" s="709" t="s">
        <v>280</v>
      </c>
      <c r="D10" s="709" t="s">
        <v>281</v>
      </c>
      <c r="E10" s="709" t="s">
        <v>113</v>
      </c>
      <c r="F10" s="1397" t="s">
        <v>5</v>
      </c>
      <c r="G10" s="709" t="s">
        <v>280</v>
      </c>
      <c r="H10" s="1391" t="s">
        <v>282</v>
      </c>
      <c r="I10" s="1391" t="s">
        <v>114</v>
      </c>
      <c r="J10" s="1391" t="s">
        <v>283</v>
      </c>
      <c r="K10" s="1391" t="s">
        <v>1081</v>
      </c>
      <c r="L10" s="1391" t="s">
        <v>5</v>
      </c>
      <c r="M10" s="1391" t="s">
        <v>72</v>
      </c>
      <c r="N10" s="1320" t="s">
        <v>97</v>
      </c>
      <c r="O10" s="709" t="s">
        <v>98</v>
      </c>
      <c r="P10" s="709" t="s">
        <v>97</v>
      </c>
      <c r="Q10" s="709" t="s">
        <v>98</v>
      </c>
      <c r="R10" s="709" t="s">
        <v>97</v>
      </c>
      <c r="S10" s="709" t="s">
        <v>98</v>
      </c>
      <c r="T10" s="709" t="s">
        <v>255</v>
      </c>
      <c r="U10" s="709" t="s">
        <v>255</v>
      </c>
      <c r="V10" s="1397" t="s">
        <v>284</v>
      </c>
      <c r="W10" s="1391" t="s">
        <v>1333</v>
      </c>
      <c r="X10" s="709" t="s">
        <v>84</v>
      </c>
      <c r="Y10" s="1849"/>
    </row>
    <row r="11" spans="1:25" s="236" customFormat="1" ht="21" customHeight="1">
      <c r="A11" s="695">
        <v>2016</v>
      </c>
      <c r="B11" s="762">
        <v>4</v>
      </c>
      <c r="C11" s="763">
        <v>2</v>
      </c>
      <c r="D11" s="763">
        <v>0</v>
      </c>
      <c r="E11" s="763">
        <v>2</v>
      </c>
      <c r="F11" s="513">
        <v>0</v>
      </c>
      <c r="G11" s="763">
        <v>6</v>
      </c>
      <c r="H11" s="763">
        <v>3</v>
      </c>
      <c r="I11" s="763">
        <v>0</v>
      </c>
      <c r="J11" s="763">
        <v>2</v>
      </c>
      <c r="K11" s="763">
        <v>1</v>
      </c>
      <c r="L11" s="763">
        <v>0</v>
      </c>
      <c r="M11" s="763">
        <v>313</v>
      </c>
      <c r="N11" s="763">
        <v>178</v>
      </c>
      <c r="O11" s="763">
        <v>135</v>
      </c>
      <c r="P11" s="763">
        <v>3</v>
      </c>
      <c r="Q11" s="763">
        <v>0</v>
      </c>
      <c r="R11" s="763">
        <v>175</v>
      </c>
      <c r="S11" s="763">
        <v>135</v>
      </c>
      <c r="T11" s="519">
        <v>1</v>
      </c>
      <c r="U11" s="519">
        <v>0</v>
      </c>
      <c r="V11" s="763">
        <v>0</v>
      </c>
      <c r="W11" s="763">
        <v>312</v>
      </c>
      <c r="X11" s="563">
        <v>0</v>
      </c>
      <c r="Y11" s="764">
        <v>2016</v>
      </c>
    </row>
    <row r="12" spans="1:25" s="236" customFormat="1" ht="21" customHeight="1">
      <c r="A12" s="695">
        <v>2017</v>
      </c>
      <c r="B12" s="762">
        <v>3</v>
      </c>
      <c r="C12" s="763">
        <v>0</v>
      </c>
      <c r="D12" s="763">
        <v>0</v>
      </c>
      <c r="E12" s="763">
        <v>0</v>
      </c>
      <c r="F12" s="513">
        <v>0</v>
      </c>
      <c r="G12" s="763">
        <v>3</v>
      </c>
      <c r="H12" s="763">
        <v>1</v>
      </c>
      <c r="I12" s="763">
        <v>0</v>
      </c>
      <c r="J12" s="763">
        <v>1</v>
      </c>
      <c r="K12" s="763">
        <v>1</v>
      </c>
      <c r="L12" s="763">
        <v>0</v>
      </c>
      <c r="M12" s="763">
        <v>311</v>
      </c>
      <c r="N12" s="763">
        <v>176</v>
      </c>
      <c r="O12" s="763">
        <v>135</v>
      </c>
      <c r="P12" s="763">
        <v>3</v>
      </c>
      <c r="Q12" s="763">
        <v>0</v>
      </c>
      <c r="R12" s="763">
        <v>173</v>
      </c>
      <c r="S12" s="763">
        <v>135</v>
      </c>
      <c r="T12" s="519">
        <v>1</v>
      </c>
      <c r="U12" s="519">
        <v>0</v>
      </c>
      <c r="V12" s="763">
        <v>0</v>
      </c>
      <c r="W12" s="763">
        <v>309</v>
      </c>
      <c r="X12" s="563">
        <v>1</v>
      </c>
      <c r="Y12" s="764">
        <v>2017</v>
      </c>
    </row>
    <row r="13" spans="1:25" s="236" customFormat="1" ht="21" customHeight="1">
      <c r="A13" s="695">
        <v>2018</v>
      </c>
      <c r="B13" s="762">
        <v>3</v>
      </c>
      <c r="C13" s="763">
        <v>309</v>
      </c>
      <c r="D13" s="763">
        <v>309</v>
      </c>
      <c r="E13" s="763">
        <v>0</v>
      </c>
      <c r="F13" s="513">
        <v>0</v>
      </c>
      <c r="G13" s="763">
        <v>3</v>
      </c>
      <c r="H13" s="763">
        <v>0</v>
      </c>
      <c r="I13" s="763">
        <v>0</v>
      </c>
      <c r="J13" s="763">
        <v>3</v>
      </c>
      <c r="K13" s="763">
        <v>0</v>
      </c>
      <c r="L13" s="763">
        <v>0</v>
      </c>
      <c r="M13" s="763">
        <v>309</v>
      </c>
      <c r="N13" s="763">
        <v>175</v>
      </c>
      <c r="O13" s="763">
        <v>134</v>
      </c>
      <c r="P13" s="763">
        <v>3</v>
      </c>
      <c r="Q13" s="763">
        <v>0</v>
      </c>
      <c r="R13" s="763">
        <v>172</v>
      </c>
      <c r="S13" s="763">
        <v>134</v>
      </c>
      <c r="T13" s="519">
        <v>1</v>
      </c>
      <c r="U13" s="519">
        <v>0</v>
      </c>
      <c r="V13" s="763">
        <v>0</v>
      </c>
      <c r="W13" s="763">
        <v>308</v>
      </c>
      <c r="X13" s="563">
        <v>0</v>
      </c>
      <c r="Y13" s="764">
        <v>2018</v>
      </c>
    </row>
    <row r="14" spans="1:25" s="236" customFormat="1" ht="21" customHeight="1">
      <c r="A14" s="695">
        <v>2019</v>
      </c>
      <c r="B14" s="762">
        <v>3</v>
      </c>
      <c r="C14" s="763">
        <v>303</v>
      </c>
      <c r="D14" s="763">
        <v>303</v>
      </c>
      <c r="E14" s="763">
        <v>0</v>
      </c>
      <c r="F14" s="513">
        <v>0</v>
      </c>
      <c r="G14" s="763">
        <v>6</v>
      </c>
      <c r="H14" s="763">
        <v>2</v>
      </c>
      <c r="I14" s="763">
        <v>0</v>
      </c>
      <c r="J14" s="763">
        <v>3</v>
      </c>
      <c r="K14" s="763">
        <v>0</v>
      </c>
      <c r="L14" s="763">
        <v>1</v>
      </c>
      <c r="M14" s="763">
        <v>303</v>
      </c>
      <c r="N14" s="763">
        <v>170</v>
      </c>
      <c r="O14" s="763">
        <v>133</v>
      </c>
      <c r="P14" s="763">
        <v>3</v>
      </c>
      <c r="Q14" s="763">
        <v>0</v>
      </c>
      <c r="R14" s="763">
        <v>167</v>
      </c>
      <c r="S14" s="763">
        <v>133</v>
      </c>
      <c r="T14" s="519">
        <v>1</v>
      </c>
      <c r="U14" s="519">
        <v>0</v>
      </c>
      <c r="V14" s="763">
        <v>0</v>
      </c>
      <c r="W14" s="763">
        <v>302</v>
      </c>
      <c r="X14" s="563">
        <v>0</v>
      </c>
      <c r="Y14" s="764">
        <v>2019</v>
      </c>
    </row>
    <row r="15" spans="1:25" s="236" customFormat="1" ht="21" customHeight="1" thickBot="1">
      <c r="A15" s="765">
        <v>2020</v>
      </c>
      <c r="B15" s="766">
        <v>3</v>
      </c>
      <c r="C15" s="767">
        <f>SUM(D15:E15)</f>
        <v>2</v>
      </c>
      <c r="D15" s="767">
        <v>2</v>
      </c>
      <c r="E15" s="767">
        <v>0</v>
      </c>
      <c r="F15" s="732">
        <v>0</v>
      </c>
      <c r="G15" s="767">
        <f>SUM(H15:L15)</f>
        <v>4</v>
      </c>
      <c r="H15" s="767">
        <v>1</v>
      </c>
      <c r="I15" s="767">
        <v>0</v>
      </c>
      <c r="J15" s="767">
        <v>2</v>
      </c>
      <c r="K15" s="767">
        <v>1</v>
      </c>
      <c r="L15" s="767">
        <v>0</v>
      </c>
      <c r="M15" s="767">
        <f>N15+O15</f>
        <v>303</v>
      </c>
      <c r="N15" s="767">
        <v>169</v>
      </c>
      <c r="O15" s="767">
        <v>134</v>
      </c>
      <c r="P15" s="767">
        <v>0</v>
      </c>
      <c r="Q15" s="767">
        <v>0</v>
      </c>
      <c r="R15" s="767">
        <v>169</v>
      </c>
      <c r="S15" s="767">
        <v>134</v>
      </c>
      <c r="T15" s="768">
        <v>1</v>
      </c>
      <c r="U15" s="768">
        <v>0</v>
      </c>
      <c r="V15" s="767">
        <v>0</v>
      </c>
      <c r="W15" s="767">
        <v>302</v>
      </c>
      <c r="X15" s="829">
        <v>0</v>
      </c>
      <c r="Y15" s="769">
        <v>2020</v>
      </c>
    </row>
    <row r="16" spans="1:18" s="232" customFormat="1" ht="12" customHeight="1">
      <c r="A16" s="232" t="s">
        <v>198</v>
      </c>
      <c r="J16" s="330"/>
      <c r="K16" s="329"/>
      <c r="L16" s="330"/>
      <c r="M16" s="32" t="s">
        <v>139</v>
      </c>
      <c r="N16" s="230"/>
      <c r="P16" s="118"/>
      <c r="Q16" s="334"/>
      <c r="R16" s="118"/>
    </row>
    <row r="17" ht="15.75">
      <c r="A17" s="230"/>
    </row>
  </sheetData>
  <sheetProtection/>
  <mergeCells count="10">
    <mergeCell ref="G6:L6"/>
    <mergeCell ref="M7:O8"/>
    <mergeCell ref="A6:A10"/>
    <mergeCell ref="M3:Y3"/>
    <mergeCell ref="C6:F6"/>
    <mergeCell ref="C7:F7"/>
    <mergeCell ref="B6:B10"/>
    <mergeCell ref="G7:L7"/>
    <mergeCell ref="Y6:Y10"/>
    <mergeCell ref="M6:X6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1" r:id="rId1"/>
  <colBreaks count="1" manualBreakCount="1">
    <brk id="12" max="1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AC76"/>
  <sheetViews>
    <sheetView view="pageBreakPreview" zoomScaleSheetLayoutView="100" workbookViewId="0" topLeftCell="G1">
      <selection activeCell="Z20" sqref="Z20:AA20"/>
    </sheetView>
  </sheetViews>
  <sheetFormatPr defaultColWidth="8.88671875" defaultRowHeight="13.5"/>
  <cols>
    <col min="1" max="1" width="7.77734375" style="119" customWidth="1"/>
    <col min="2" max="2" width="4.88671875" style="119" hidden="1" customWidth="1"/>
    <col min="3" max="5" width="9.88671875" style="119" customWidth="1"/>
    <col min="6" max="8" width="9.88671875" style="129" customWidth="1"/>
    <col min="9" max="12" width="9.88671875" style="119" customWidth="1"/>
    <col min="13" max="14" width="9.88671875" style="117" customWidth="1"/>
    <col min="15" max="16" width="7.77734375" style="117" customWidth="1"/>
    <col min="17" max="17" width="0" style="117" hidden="1" customWidth="1"/>
    <col min="18" max="23" width="7.99609375" style="117" customWidth="1"/>
    <col min="24" max="25" width="9.77734375" style="117" customWidth="1"/>
    <col min="26" max="26" width="9.5546875" style="117" customWidth="1"/>
    <col min="27" max="27" width="9.4453125" style="117" customWidth="1"/>
    <col min="28" max="28" width="7.77734375" style="117" customWidth="1"/>
    <col min="29" max="16384" width="8.88671875" style="117" customWidth="1"/>
  </cols>
  <sheetData>
    <row r="1" spans="1:28" s="1043" customFormat="1" ht="12" customHeight="1">
      <c r="A1" s="992" t="s">
        <v>1084</v>
      </c>
      <c r="B1" s="1042"/>
      <c r="C1" s="1042"/>
      <c r="D1" s="1042"/>
      <c r="E1" s="1042"/>
      <c r="F1" s="1045"/>
      <c r="G1" s="1045"/>
      <c r="H1" s="1045"/>
      <c r="I1" s="1042"/>
      <c r="J1" s="1042"/>
      <c r="K1" s="1042"/>
      <c r="O1" s="1045" t="s">
        <v>1</v>
      </c>
      <c r="P1" s="992" t="s">
        <v>1084</v>
      </c>
      <c r="Q1" s="1042"/>
      <c r="R1" s="1042"/>
      <c r="S1" s="1042"/>
      <c r="T1" s="1042"/>
      <c r="U1" s="1042"/>
      <c r="V1" s="1042"/>
      <c r="W1" s="1042"/>
      <c r="X1" s="1042"/>
      <c r="Y1" s="1042"/>
      <c r="AB1" s="1045" t="s">
        <v>1</v>
      </c>
    </row>
    <row r="2" spans="1:26" s="111" customFormat="1" ht="12" customHeight="1">
      <c r="A2" s="77"/>
      <c r="B2" s="77"/>
      <c r="C2" s="77"/>
      <c r="D2" s="77"/>
      <c r="E2" s="77"/>
      <c r="F2" s="120"/>
      <c r="G2" s="120"/>
      <c r="H2" s="120"/>
      <c r="I2" s="77"/>
      <c r="J2" s="77"/>
      <c r="K2" s="77"/>
      <c r="L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8" s="3" customFormat="1" ht="24" customHeight="1">
      <c r="A3" s="1759" t="s">
        <v>697</v>
      </c>
      <c r="B3" s="1759"/>
      <c r="C3" s="1759"/>
      <c r="D3" s="1759"/>
      <c r="E3" s="1759"/>
      <c r="F3" s="1759"/>
      <c r="G3" s="1759"/>
      <c r="H3" s="1759"/>
      <c r="I3" s="1759" t="s">
        <v>698</v>
      </c>
      <c r="J3" s="1759"/>
      <c r="K3" s="1759"/>
      <c r="L3" s="1759"/>
      <c r="M3" s="1759"/>
      <c r="N3" s="1759"/>
      <c r="O3" s="1759"/>
      <c r="P3" s="1759" t="s">
        <v>699</v>
      </c>
      <c r="Q3" s="1759"/>
      <c r="R3" s="1759"/>
      <c r="S3" s="1759"/>
      <c r="T3" s="1759"/>
      <c r="U3" s="1759"/>
      <c r="V3" s="1759"/>
      <c r="W3" s="1759"/>
      <c r="X3" s="1759" t="s">
        <v>700</v>
      </c>
      <c r="Y3" s="1759"/>
      <c r="Z3" s="1759"/>
      <c r="AA3" s="1759"/>
      <c r="AB3" s="1759"/>
    </row>
    <row r="4" spans="1:26" s="110" customFormat="1" ht="12" customHeight="1">
      <c r="A4" s="108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P4" s="108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8" s="770" customFormat="1" ht="12" customHeight="1" thickBot="1">
      <c r="A5" s="770" t="s">
        <v>1361</v>
      </c>
      <c r="F5" s="1212"/>
      <c r="G5" s="771"/>
      <c r="H5" s="771"/>
      <c r="J5" s="1213"/>
      <c r="K5" s="1213"/>
      <c r="L5" s="1213"/>
      <c r="O5" s="771" t="s">
        <v>78</v>
      </c>
      <c r="P5" s="770" t="s">
        <v>1361</v>
      </c>
      <c r="R5" s="771"/>
      <c r="S5" s="771"/>
      <c r="T5" s="771"/>
      <c r="U5" s="771"/>
      <c r="V5" s="771"/>
      <c r="W5" s="771"/>
      <c r="AB5" s="771" t="s">
        <v>78</v>
      </c>
    </row>
    <row r="6" spans="1:28" s="102" customFormat="1" ht="15.75" customHeight="1">
      <c r="A6" s="1990" t="s">
        <v>1538</v>
      </c>
      <c r="B6" s="1363"/>
      <c r="C6" s="2017" t="s">
        <v>1552</v>
      </c>
      <c r="D6" s="1761"/>
      <c r="E6" s="1762"/>
      <c r="F6" s="2017" t="s">
        <v>1539</v>
      </c>
      <c r="G6" s="1761"/>
      <c r="H6" s="1761"/>
      <c r="I6" s="1761" t="s">
        <v>1553</v>
      </c>
      <c r="J6" s="1761"/>
      <c r="K6" s="1761"/>
      <c r="L6" s="1761"/>
      <c r="M6" s="1761"/>
      <c r="N6" s="1761"/>
      <c r="O6" s="1586" t="s">
        <v>56</v>
      </c>
      <c r="P6" s="1987" t="s">
        <v>1575</v>
      </c>
      <c r="Q6" s="1363"/>
      <c r="R6" s="1761" t="s">
        <v>1540</v>
      </c>
      <c r="S6" s="1761"/>
      <c r="T6" s="1761"/>
      <c r="U6" s="1761"/>
      <c r="V6" s="1761"/>
      <c r="W6" s="1761"/>
      <c r="X6" s="2017" t="s">
        <v>1571</v>
      </c>
      <c r="Y6" s="1761"/>
      <c r="Z6" s="1761"/>
      <c r="AA6" s="1762"/>
      <c r="AB6" s="1586" t="s">
        <v>56</v>
      </c>
    </row>
    <row r="7" spans="1:28" s="102" customFormat="1" ht="13.5" customHeight="1">
      <c r="A7" s="1855"/>
      <c r="B7" s="1364"/>
      <c r="C7" s="2011" t="s">
        <v>1541</v>
      </c>
      <c r="D7" s="2014" t="s">
        <v>1554</v>
      </c>
      <c r="E7" s="2014" t="s">
        <v>1572</v>
      </c>
      <c r="F7" s="934" t="s">
        <v>1542</v>
      </c>
      <c r="G7" s="934" t="s">
        <v>1555</v>
      </c>
      <c r="H7" s="934" t="s">
        <v>1543</v>
      </c>
      <c r="I7" s="1365" t="s">
        <v>1544</v>
      </c>
      <c r="J7" s="1365" t="s">
        <v>1545</v>
      </c>
      <c r="K7" s="1365" t="s">
        <v>1556</v>
      </c>
      <c r="L7" s="934" t="s">
        <v>1557</v>
      </c>
      <c r="M7" s="1365" t="s">
        <v>1546</v>
      </c>
      <c r="N7" s="1365" t="s">
        <v>1558</v>
      </c>
      <c r="O7" s="1587"/>
      <c r="P7" s="1856"/>
      <c r="Q7" s="1364"/>
      <c r="R7" s="934" t="s">
        <v>1569</v>
      </c>
      <c r="S7" s="934" t="s">
        <v>1547</v>
      </c>
      <c r="T7" s="934" t="s">
        <v>1548</v>
      </c>
      <c r="U7" s="934" t="s">
        <v>1549</v>
      </c>
      <c r="V7" s="934" t="s">
        <v>1550</v>
      </c>
      <c r="W7" s="1383" t="s">
        <v>1570</v>
      </c>
      <c r="X7" s="2018" t="s">
        <v>1576</v>
      </c>
      <c r="Y7" s="2019"/>
      <c r="Z7" s="2018" t="s">
        <v>1577</v>
      </c>
      <c r="AA7" s="2019"/>
      <c r="AB7" s="1587"/>
    </row>
    <row r="8" spans="1:28" s="102" customFormat="1" ht="13.5" customHeight="1">
      <c r="A8" s="1855" t="s">
        <v>1559</v>
      </c>
      <c r="B8" s="1364"/>
      <c r="C8" s="2012"/>
      <c r="D8" s="2015"/>
      <c r="E8" s="2015"/>
      <c r="F8" s="1366" t="s">
        <v>1335</v>
      </c>
      <c r="G8" s="1366" t="s">
        <v>1337</v>
      </c>
      <c r="H8" s="1366" t="s">
        <v>1339</v>
      </c>
      <c r="I8" s="1367" t="s">
        <v>1341</v>
      </c>
      <c r="J8" s="1367" t="s">
        <v>1343</v>
      </c>
      <c r="K8" s="1367" t="s">
        <v>1345</v>
      </c>
      <c r="L8" s="937" t="s">
        <v>1347</v>
      </c>
      <c r="M8" s="1368" t="s">
        <v>1348</v>
      </c>
      <c r="N8" s="937" t="s">
        <v>115</v>
      </c>
      <c r="O8" s="1540"/>
      <c r="P8" s="1855" t="s">
        <v>1559</v>
      </c>
      <c r="Q8" s="1364"/>
      <c r="R8" s="1366" t="s">
        <v>1350</v>
      </c>
      <c r="S8" s="1366" t="s">
        <v>254</v>
      </c>
      <c r="T8" s="1366" t="s">
        <v>1353</v>
      </c>
      <c r="U8" s="1366" t="s">
        <v>1354</v>
      </c>
      <c r="V8" s="1366" t="s">
        <v>1356</v>
      </c>
      <c r="W8" s="1366"/>
      <c r="X8" s="1605"/>
      <c r="Y8" s="2020"/>
      <c r="Z8" s="1605"/>
      <c r="AA8" s="2020"/>
      <c r="AB8" s="1540"/>
    </row>
    <row r="9" spans="1:28" s="102" customFormat="1" ht="23.25" customHeight="1">
      <c r="A9" s="1850"/>
      <c r="B9" s="1369"/>
      <c r="C9" s="2013"/>
      <c r="D9" s="2016"/>
      <c r="E9" s="2016"/>
      <c r="F9" s="1370" t="s">
        <v>1336</v>
      </c>
      <c r="G9" s="1371" t="s">
        <v>1338</v>
      </c>
      <c r="H9" s="1371" t="s">
        <v>1340</v>
      </c>
      <c r="I9" s="1372" t="s">
        <v>1342</v>
      </c>
      <c r="J9" s="1372" t="s">
        <v>1344</v>
      </c>
      <c r="K9" s="1372" t="s">
        <v>1346</v>
      </c>
      <c r="L9" s="941" t="s">
        <v>1346</v>
      </c>
      <c r="M9" s="941" t="s">
        <v>1346</v>
      </c>
      <c r="N9" s="1372" t="s">
        <v>1349</v>
      </c>
      <c r="O9" s="1541"/>
      <c r="P9" s="1850"/>
      <c r="Q9" s="1369"/>
      <c r="R9" s="1371" t="s">
        <v>1351</v>
      </c>
      <c r="S9" s="1371" t="s">
        <v>1352</v>
      </c>
      <c r="T9" s="1371" t="s">
        <v>1349</v>
      </c>
      <c r="U9" s="1371" t="s">
        <v>1355</v>
      </c>
      <c r="V9" s="1370" t="s">
        <v>1357</v>
      </c>
      <c r="W9" s="1371" t="s">
        <v>116</v>
      </c>
      <c r="X9" s="1606"/>
      <c r="Y9" s="1898"/>
      <c r="Z9" s="1606"/>
      <c r="AA9" s="1898"/>
      <c r="AB9" s="1541"/>
    </row>
    <row r="10" spans="1:28" s="102" customFormat="1" ht="3" customHeight="1">
      <c r="A10" s="1373"/>
      <c r="B10" s="1364"/>
      <c r="C10" s="1364"/>
      <c r="D10" s="1364"/>
      <c r="E10" s="1364"/>
      <c r="F10" s="1374"/>
      <c r="G10" s="1374"/>
      <c r="H10" s="1374"/>
      <c r="I10" s="1364"/>
      <c r="J10" s="1364"/>
      <c r="K10" s="1364"/>
      <c r="L10" s="1375"/>
      <c r="M10" s="1364"/>
      <c r="N10" s="1364"/>
      <c r="O10" s="1376"/>
      <c r="P10" s="1373"/>
      <c r="Q10" s="1364"/>
      <c r="R10" s="1374"/>
      <c r="S10" s="1374"/>
      <c r="T10" s="1374"/>
      <c r="U10" s="1374"/>
      <c r="V10" s="1374"/>
      <c r="W10" s="1374"/>
      <c r="X10" s="1364"/>
      <c r="Y10" s="1364"/>
      <c r="Z10" s="1375"/>
      <c r="AA10" s="1364"/>
      <c r="AB10" s="1376"/>
    </row>
    <row r="11" spans="1:29" s="102" customFormat="1" ht="19.5" customHeight="1">
      <c r="A11" s="636">
        <v>2016</v>
      </c>
      <c r="B11" s="1377"/>
      <c r="C11" s="722">
        <v>8448</v>
      </c>
      <c r="D11" s="722">
        <v>4954</v>
      </c>
      <c r="E11" s="722">
        <v>3494</v>
      </c>
      <c r="F11" s="722">
        <v>4532</v>
      </c>
      <c r="G11" s="722">
        <v>593</v>
      </c>
      <c r="H11" s="722">
        <v>732</v>
      </c>
      <c r="I11" s="722">
        <v>981</v>
      </c>
      <c r="J11" s="722">
        <v>60</v>
      </c>
      <c r="K11" s="722">
        <v>872</v>
      </c>
      <c r="L11" s="722">
        <v>28</v>
      </c>
      <c r="M11" s="722">
        <v>275</v>
      </c>
      <c r="N11" s="722">
        <v>171</v>
      </c>
      <c r="O11" s="716">
        <v>2016</v>
      </c>
      <c r="P11" s="636">
        <v>2016</v>
      </c>
      <c r="Q11" s="1377"/>
      <c r="R11" s="722">
        <v>18</v>
      </c>
      <c r="S11" s="722">
        <v>76</v>
      </c>
      <c r="T11" s="722">
        <v>21</v>
      </c>
      <c r="U11" s="722">
        <v>6</v>
      </c>
      <c r="V11" s="722">
        <v>54</v>
      </c>
      <c r="W11" s="722">
        <v>29</v>
      </c>
      <c r="X11" s="2005">
        <v>3051</v>
      </c>
      <c r="Y11" s="2005"/>
      <c r="Z11" s="2005">
        <v>4947</v>
      </c>
      <c r="AA11" s="2006"/>
      <c r="AB11" s="716">
        <v>2016</v>
      </c>
      <c r="AC11" s="103"/>
    </row>
    <row r="12" spans="1:29" s="102" customFormat="1" ht="19.5" customHeight="1">
      <c r="A12" s="636">
        <v>2017</v>
      </c>
      <c r="B12" s="1377"/>
      <c r="C12" s="722">
        <v>8486</v>
      </c>
      <c r="D12" s="722">
        <v>4980</v>
      </c>
      <c r="E12" s="722">
        <v>3506</v>
      </c>
      <c r="F12" s="722">
        <v>4498</v>
      </c>
      <c r="G12" s="722">
        <v>603</v>
      </c>
      <c r="H12" s="722">
        <v>701</v>
      </c>
      <c r="I12" s="722">
        <v>1033</v>
      </c>
      <c r="J12" s="722">
        <v>64</v>
      </c>
      <c r="K12" s="722">
        <v>883</v>
      </c>
      <c r="L12" s="722">
        <v>34</v>
      </c>
      <c r="M12" s="722">
        <v>274</v>
      </c>
      <c r="N12" s="722">
        <v>181</v>
      </c>
      <c r="O12" s="716">
        <v>2017</v>
      </c>
      <c r="P12" s="636">
        <v>2017</v>
      </c>
      <c r="Q12" s="1377"/>
      <c r="R12" s="722">
        <v>20</v>
      </c>
      <c r="S12" s="722">
        <v>79</v>
      </c>
      <c r="T12" s="722">
        <v>22</v>
      </c>
      <c r="U12" s="722">
        <v>6</v>
      </c>
      <c r="V12" s="722">
        <v>52</v>
      </c>
      <c r="W12" s="722">
        <v>26</v>
      </c>
      <c r="X12" s="2005">
        <v>3437</v>
      </c>
      <c r="Y12" s="2005"/>
      <c r="Z12" s="2005">
        <v>5003</v>
      </c>
      <c r="AA12" s="2006"/>
      <c r="AB12" s="716">
        <v>2017</v>
      </c>
      <c r="AC12" s="103"/>
    </row>
    <row r="13" spans="1:29" s="102" customFormat="1" ht="19.5" customHeight="1">
      <c r="A13" s="636">
        <v>2018</v>
      </c>
      <c r="B13" s="1377"/>
      <c r="C13" s="722">
        <v>8334</v>
      </c>
      <c r="D13" s="722">
        <v>4875</v>
      </c>
      <c r="E13" s="722">
        <v>3459</v>
      </c>
      <c r="F13" s="722">
        <v>4432</v>
      </c>
      <c r="G13" s="722">
        <v>546</v>
      </c>
      <c r="H13" s="722">
        <v>736</v>
      </c>
      <c r="I13" s="722">
        <v>1166</v>
      </c>
      <c r="J13" s="722">
        <v>67</v>
      </c>
      <c r="K13" s="722">
        <v>889</v>
      </c>
      <c r="L13" s="722">
        <v>35</v>
      </c>
      <c r="M13" s="722">
        <v>283</v>
      </c>
      <c r="N13" s="722">
        <v>192</v>
      </c>
      <c r="O13" s="716">
        <v>2018</v>
      </c>
      <c r="P13" s="636">
        <v>2018</v>
      </c>
      <c r="Q13" s="1377"/>
      <c r="R13" s="722">
        <v>19</v>
      </c>
      <c r="S13" s="722">
        <v>78</v>
      </c>
      <c r="T13" s="722">
        <v>25</v>
      </c>
      <c r="U13" s="722">
        <v>7</v>
      </c>
      <c r="V13" s="722">
        <v>38</v>
      </c>
      <c r="W13" s="722">
        <v>26</v>
      </c>
      <c r="X13" s="2005">
        <v>3470</v>
      </c>
      <c r="Y13" s="2005"/>
      <c r="Z13" s="2005">
        <v>5131</v>
      </c>
      <c r="AA13" s="2006"/>
      <c r="AB13" s="716">
        <v>2018</v>
      </c>
      <c r="AC13" s="103"/>
    </row>
    <row r="14" spans="1:29" s="102" customFormat="1" ht="19.5" customHeight="1">
      <c r="A14" s="636">
        <v>2019</v>
      </c>
      <c r="B14" s="1377"/>
      <c r="C14" s="722">
        <v>8808</v>
      </c>
      <c r="D14" s="722">
        <v>5088</v>
      </c>
      <c r="E14" s="722">
        <v>3720</v>
      </c>
      <c r="F14" s="722">
        <v>4378</v>
      </c>
      <c r="G14" s="722">
        <v>608</v>
      </c>
      <c r="H14" s="722">
        <v>727</v>
      </c>
      <c r="I14" s="722">
        <v>1358</v>
      </c>
      <c r="J14" s="722">
        <v>65</v>
      </c>
      <c r="K14" s="722">
        <v>921</v>
      </c>
      <c r="L14" s="722">
        <v>51</v>
      </c>
      <c r="M14" s="722">
        <v>282</v>
      </c>
      <c r="N14" s="722">
        <v>216</v>
      </c>
      <c r="O14" s="716">
        <v>2019</v>
      </c>
      <c r="P14" s="636">
        <v>2019</v>
      </c>
      <c r="Q14" s="1377"/>
      <c r="R14" s="722">
        <v>19</v>
      </c>
      <c r="S14" s="722">
        <v>63</v>
      </c>
      <c r="T14" s="722">
        <v>34</v>
      </c>
      <c r="U14" s="722">
        <v>7</v>
      </c>
      <c r="V14" s="722">
        <v>52</v>
      </c>
      <c r="W14" s="722">
        <v>27</v>
      </c>
      <c r="X14" s="2005">
        <v>3441</v>
      </c>
      <c r="Y14" s="2005"/>
      <c r="Z14" s="2005">
        <v>5367</v>
      </c>
      <c r="AA14" s="2006"/>
      <c r="AB14" s="716">
        <v>2019</v>
      </c>
      <c r="AC14" s="103"/>
    </row>
    <row r="15" spans="1:29" s="102" customFormat="1" ht="19.5" customHeight="1">
      <c r="A15" s="637">
        <v>2020</v>
      </c>
      <c r="B15" s="1378"/>
      <c r="C15" s="1379">
        <f aca="true" t="shared" si="0" ref="C15:H15">SUM(C16:C31)</f>
        <v>8518</v>
      </c>
      <c r="D15" s="1379">
        <f t="shared" si="0"/>
        <v>4935</v>
      </c>
      <c r="E15" s="1379">
        <f t="shared" si="0"/>
        <v>3583</v>
      </c>
      <c r="F15" s="1379">
        <f t="shared" si="0"/>
        <v>4207</v>
      </c>
      <c r="G15" s="1379">
        <f t="shared" si="0"/>
        <v>587</v>
      </c>
      <c r="H15" s="1379">
        <f t="shared" si="0"/>
        <v>707</v>
      </c>
      <c r="I15" s="1379">
        <f aca="true" t="shared" si="1" ref="I15:N15">SUM(I16:I31)</f>
        <v>1305</v>
      </c>
      <c r="J15" s="1379">
        <f t="shared" si="1"/>
        <v>58</v>
      </c>
      <c r="K15" s="1379">
        <f t="shared" si="1"/>
        <v>911</v>
      </c>
      <c r="L15" s="1379">
        <f t="shared" si="1"/>
        <v>53</v>
      </c>
      <c r="M15" s="1379">
        <f t="shared" si="1"/>
        <v>278</v>
      </c>
      <c r="N15" s="1379">
        <f t="shared" si="1"/>
        <v>214</v>
      </c>
      <c r="O15" s="720">
        <v>2020</v>
      </c>
      <c r="P15" s="637">
        <v>2020</v>
      </c>
      <c r="Q15" s="1378"/>
      <c r="R15" s="1379">
        <f aca="true" t="shared" si="2" ref="R15:Z15">SUM(R16:R31)</f>
        <v>18</v>
      </c>
      <c r="S15" s="1379">
        <f t="shared" si="2"/>
        <v>62</v>
      </c>
      <c r="T15" s="1379">
        <f t="shared" si="2"/>
        <v>33</v>
      </c>
      <c r="U15" s="1379">
        <f t="shared" si="2"/>
        <v>7</v>
      </c>
      <c r="V15" s="1379">
        <f t="shared" si="2"/>
        <v>50</v>
      </c>
      <c r="W15" s="1379">
        <f t="shared" si="2"/>
        <v>28</v>
      </c>
      <c r="X15" s="2010">
        <f t="shared" si="2"/>
        <v>3355</v>
      </c>
      <c r="Y15" s="2010"/>
      <c r="Z15" s="2000">
        <f t="shared" si="2"/>
        <v>5163</v>
      </c>
      <c r="AA15" s="2001"/>
      <c r="AB15" s="720">
        <v>2020</v>
      </c>
      <c r="AC15" s="103"/>
    </row>
    <row r="16" spans="1:28" s="102" customFormat="1" ht="19.5" customHeight="1">
      <c r="A16" s="627" t="s">
        <v>599</v>
      </c>
      <c r="B16" s="1378"/>
      <c r="C16" s="788">
        <f aca="true" t="shared" si="3" ref="C16:C31">SUM(D16:E16)</f>
        <v>683</v>
      </c>
      <c r="D16" s="519">
        <v>392</v>
      </c>
      <c r="E16" s="519">
        <v>291</v>
      </c>
      <c r="F16" s="524">
        <v>346</v>
      </c>
      <c r="G16" s="524">
        <v>54</v>
      </c>
      <c r="H16" s="524">
        <v>54</v>
      </c>
      <c r="I16" s="525">
        <v>114</v>
      </c>
      <c r="J16" s="525">
        <v>2</v>
      </c>
      <c r="K16" s="525">
        <v>66</v>
      </c>
      <c r="L16" s="512">
        <v>2</v>
      </c>
      <c r="M16" s="525">
        <v>12</v>
      </c>
      <c r="N16" s="1380">
        <v>16</v>
      </c>
      <c r="O16" s="538" t="s">
        <v>326</v>
      </c>
      <c r="P16" s="1381" t="s">
        <v>1573</v>
      </c>
      <c r="Q16" s="1382">
        <v>0</v>
      </c>
      <c r="R16" s="519">
        <v>2</v>
      </c>
      <c r="S16" s="519">
        <v>7</v>
      </c>
      <c r="T16" s="519">
        <v>0</v>
      </c>
      <c r="U16" s="512">
        <v>1</v>
      </c>
      <c r="V16" s="519">
        <v>6</v>
      </c>
      <c r="W16" s="519">
        <v>1</v>
      </c>
      <c r="X16" s="2009">
        <v>235</v>
      </c>
      <c r="Y16" s="2009"/>
      <c r="Z16" s="2007">
        <v>448</v>
      </c>
      <c r="AA16" s="2008"/>
      <c r="AB16" s="538" t="s">
        <v>326</v>
      </c>
    </row>
    <row r="17" spans="1:28" s="102" customFormat="1" ht="19.5" customHeight="1">
      <c r="A17" s="627" t="s">
        <v>600</v>
      </c>
      <c r="B17" s="1378"/>
      <c r="C17" s="788">
        <f t="shared" si="3"/>
        <v>157</v>
      </c>
      <c r="D17" s="519">
        <v>94</v>
      </c>
      <c r="E17" s="519">
        <v>63</v>
      </c>
      <c r="F17" s="524">
        <v>71</v>
      </c>
      <c r="G17" s="524">
        <v>5</v>
      </c>
      <c r="H17" s="524">
        <v>6</v>
      </c>
      <c r="I17" s="525">
        <v>43</v>
      </c>
      <c r="J17" s="525">
        <v>1</v>
      </c>
      <c r="K17" s="525">
        <v>13</v>
      </c>
      <c r="L17" s="512">
        <v>1</v>
      </c>
      <c r="M17" s="525">
        <v>7</v>
      </c>
      <c r="N17" s="1380">
        <v>3</v>
      </c>
      <c r="O17" s="628" t="s">
        <v>327</v>
      </c>
      <c r="P17" s="1381" t="s">
        <v>1578</v>
      </c>
      <c r="Q17" s="1382">
        <v>0</v>
      </c>
      <c r="R17" s="519">
        <v>0</v>
      </c>
      <c r="S17" s="519">
        <v>0</v>
      </c>
      <c r="T17" s="512">
        <v>3</v>
      </c>
      <c r="U17" s="519">
        <v>0</v>
      </c>
      <c r="V17" s="512">
        <v>3</v>
      </c>
      <c r="W17" s="512">
        <v>1</v>
      </c>
      <c r="X17" s="2002">
        <v>48</v>
      </c>
      <c r="Y17" s="2002"/>
      <c r="Z17" s="2003">
        <v>109</v>
      </c>
      <c r="AA17" s="2004"/>
      <c r="AB17" s="628" t="s">
        <v>327</v>
      </c>
    </row>
    <row r="18" spans="1:28" s="102" customFormat="1" ht="19.5" customHeight="1">
      <c r="A18" s="627" t="s">
        <v>1551</v>
      </c>
      <c r="B18" s="1378"/>
      <c r="C18" s="788">
        <f t="shared" si="3"/>
        <v>775</v>
      </c>
      <c r="D18" s="519">
        <v>435</v>
      </c>
      <c r="E18" s="519">
        <v>340</v>
      </c>
      <c r="F18" s="524">
        <v>265</v>
      </c>
      <c r="G18" s="524">
        <v>30</v>
      </c>
      <c r="H18" s="524">
        <v>39</v>
      </c>
      <c r="I18" s="525">
        <v>96</v>
      </c>
      <c r="J18" s="525">
        <v>3</v>
      </c>
      <c r="K18" s="525">
        <v>308</v>
      </c>
      <c r="L18" s="512">
        <v>1</v>
      </c>
      <c r="M18" s="525">
        <v>13</v>
      </c>
      <c r="N18" s="1380">
        <v>15</v>
      </c>
      <c r="O18" s="628" t="s">
        <v>328</v>
      </c>
      <c r="P18" s="1381" t="s">
        <v>1574</v>
      </c>
      <c r="Q18" s="1382">
        <v>0</v>
      </c>
      <c r="R18" s="519">
        <v>0</v>
      </c>
      <c r="S18" s="519">
        <v>2</v>
      </c>
      <c r="T18" s="512">
        <v>3</v>
      </c>
      <c r="U18" s="519">
        <v>0</v>
      </c>
      <c r="V18" s="519">
        <v>0</v>
      </c>
      <c r="W18" s="519">
        <v>0</v>
      </c>
      <c r="X18" s="2002">
        <v>429</v>
      </c>
      <c r="Y18" s="2002"/>
      <c r="Z18" s="2003">
        <v>346</v>
      </c>
      <c r="AA18" s="2004"/>
      <c r="AB18" s="628" t="s">
        <v>328</v>
      </c>
    </row>
    <row r="19" spans="1:28" s="102" customFormat="1" ht="19.5" customHeight="1">
      <c r="A19" s="627" t="s">
        <v>1579</v>
      </c>
      <c r="B19" s="1378"/>
      <c r="C19" s="788">
        <f t="shared" si="3"/>
        <v>221</v>
      </c>
      <c r="D19" s="519">
        <v>135</v>
      </c>
      <c r="E19" s="519">
        <v>86</v>
      </c>
      <c r="F19" s="524">
        <v>128</v>
      </c>
      <c r="G19" s="524">
        <v>11</v>
      </c>
      <c r="H19" s="524">
        <v>16</v>
      </c>
      <c r="I19" s="525">
        <v>31</v>
      </c>
      <c r="J19" s="525">
        <v>3</v>
      </c>
      <c r="K19" s="525">
        <v>14</v>
      </c>
      <c r="L19" s="512">
        <v>0</v>
      </c>
      <c r="M19" s="525">
        <v>5</v>
      </c>
      <c r="N19" s="1380">
        <v>10</v>
      </c>
      <c r="O19" s="628" t="s">
        <v>58</v>
      </c>
      <c r="P19" s="1381" t="s">
        <v>1560</v>
      </c>
      <c r="Q19" s="1382">
        <v>0</v>
      </c>
      <c r="R19" s="519">
        <v>0</v>
      </c>
      <c r="S19" s="519">
        <v>0</v>
      </c>
      <c r="T19" s="519">
        <v>1</v>
      </c>
      <c r="U19" s="519">
        <v>0</v>
      </c>
      <c r="V19" s="519">
        <v>2</v>
      </c>
      <c r="W19" s="519">
        <v>0</v>
      </c>
      <c r="X19" s="2002">
        <v>73</v>
      </c>
      <c r="Y19" s="2002"/>
      <c r="Z19" s="2003">
        <v>148</v>
      </c>
      <c r="AA19" s="2004"/>
      <c r="AB19" s="628" t="s">
        <v>58</v>
      </c>
    </row>
    <row r="20" spans="1:28" s="102" customFormat="1" ht="19.5" customHeight="1">
      <c r="A20" s="627" t="s">
        <v>1035</v>
      </c>
      <c r="B20" s="1378"/>
      <c r="C20" s="788">
        <f t="shared" si="3"/>
        <v>383</v>
      </c>
      <c r="D20" s="519">
        <v>223</v>
      </c>
      <c r="E20" s="519">
        <v>160</v>
      </c>
      <c r="F20" s="524">
        <v>185</v>
      </c>
      <c r="G20" s="524">
        <v>24</v>
      </c>
      <c r="H20" s="524">
        <v>29</v>
      </c>
      <c r="I20" s="525">
        <v>88</v>
      </c>
      <c r="J20" s="525">
        <v>4</v>
      </c>
      <c r="K20" s="525">
        <v>22</v>
      </c>
      <c r="L20" s="512">
        <v>1</v>
      </c>
      <c r="M20" s="525">
        <v>13</v>
      </c>
      <c r="N20" s="1380">
        <v>8</v>
      </c>
      <c r="O20" s="628" t="s">
        <v>59</v>
      </c>
      <c r="P20" s="1381" t="s">
        <v>1035</v>
      </c>
      <c r="Q20" s="1382">
        <v>0</v>
      </c>
      <c r="R20" s="519">
        <v>1</v>
      </c>
      <c r="S20" s="519">
        <v>4</v>
      </c>
      <c r="T20" s="512">
        <v>1</v>
      </c>
      <c r="U20" s="519">
        <v>0</v>
      </c>
      <c r="V20" s="519">
        <v>2</v>
      </c>
      <c r="W20" s="512">
        <v>1</v>
      </c>
      <c r="X20" s="2002">
        <v>112</v>
      </c>
      <c r="Y20" s="2002"/>
      <c r="Z20" s="2003">
        <v>271</v>
      </c>
      <c r="AA20" s="2004"/>
      <c r="AB20" s="628" t="s">
        <v>59</v>
      </c>
    </row>
    <row r="21" spans="1:28" s="102" customFormat="1" ht="19.5" customHeight="1">
      <c r="A21" s="627" t="s">
        <v>1321</v>
      </c>
      <c r="B21" s="1378"/>
      <c r="C21" s="788">
        <f t="shared" si="3"/>
        <v>367</v>
      </c>
      <c r="D21" s="519">
        <v>189</v>
      </c>
      <c r="E21" s="519">
        <v>178</v>
      </c>
      <c r="F21" s="524">
        <v>181</v>
      </c>
      <c r="G21" s="524">
        <v>24</v>
      </c>
      <c r="H21" s="524">
        <v>31</v>
      </c>
      <c r="I21" s="525">
        <v>73</v>
      </c>
      <c r="J21" s="525">
        <v>4</v>
      </c>
      <c r="K21" s="525">
        <v>24</v>
      </c>
      <c r="L21" s="512">
        <v>0</v>
      </c>
      <c r="M21" s="525">
        <v>18</v>
      </c>
      <c r="N21" s="1380">
        <v>9</v>
      </c>
      <c r="O21" s="628" t="s">
        <v>60</v>
      </c>
      <c r="P21" s="1381" t="s">
        <v>1321</v>
      </c>
      <c r="Q21" s="1382">
        <v>0</v>
      </c>
      <c r="R21" s="519">
        <v>0</v>
      </c>
      <c r="S21" s="519">
        <v>3</v>
      </c>
      <c r="T21" s="519">
        <v>0</v>
      </c>
      <c r="U21" s="519">
        <v>0</v>
      </c>
      <c r="V21" s="519">
        <v>0</v>
      </c>
      <c r="W21" s="519">
        <v>0</v>
      </c>
      <c r="X21" s="2002">
        <v>123</v>
      </c>
      <c r="Y21" s="2002"/>
      <c r="Z21" s="2003">
        <v>244</v>
      </c>
      <c r="AA21" s="2004"/>
      <c r="AB21" s="628" t="s">
        <v>60</v>
      </c>
    </row>
    <row r="22" spans="1:28" s="102" customFormat="1" ht="19.5" customHeight="1">
      <c r="A22" s="627" t="s">
        <v>1561</v>
      </c>
      <c r="B22" s="1378"/>
      <c r="C22" s="788">
        <f t="shared" si="3"/>
        <v>485</v>
      </c>
      <c r="D22" s="519">
        <v>291</v>
      </c>
      <c r="E22" s="519">
        <v>194</v>
      </c>
      <c r="F22" s="524">
        <v>243</v>
      </c>
      <c r="G22" s="524">
        <v>43</v>
      </c>
      <c r="H22" s="524">
        <v>36</v>
      </c>
      <c r="I22" s="525">
        <v>93</v>
      </c>
      <c r="J22" s="525">
        <v>2</v>
      </c>
      <c r="K22" s="525">
        <v>33</v>
      </c>
      <c r="L22" s="512">
        <v>1</v>
      </c>
      <c r="M22" s="525">
        <v>12</v>
      </c>
      <c r="N22" s="1380">
        <v>7</v>
      </c>
      <c r="O22" s="628" t="s">
        <v>61</v>
      </c>
      <c r="P22" s="1381" t="s">
        <v>1580</v>
      </c>
      <c r="Q22" s="1382">
        <v>0</v>
      </c>
      <c r="R22" s="519">
        <v>2</v>
      </c>
      <c r="S22" s="519">
        <v>5</v>
      </c>
      <c r="T22" s="512">
        <v>1</v>
      </c>
      <c r="U22" s="519">
        <v>1</v>
      </c>
      <c r="V22" s="519">
        <v>5</v>
      </c>
      <c r="W22" s="519">
        <v>1</v>
      </c>
      <c r="X22" s="2002">
        <v>193</v>
      </c>
      <c r="Y22" s="2002"/>
      <c r="Z22" s="2003">
        <v>292</v>
      </c>
      <c r="AA22" s="2004"/>
      <c r="AB22" s="628" t="s">
        <v>61</v>
      </c>
    </row>
    <row r="23" spans="1:28" s="102" customFormat="1" ht="19.5" customHeight="1">
      <c r="A23" s="627" t="s">
        <v>602</v>
      </c>
      <c r="B23" s="1378"/>
      <c r="C23" s="788">
        <f t="shared" si="3"/>
        <v>570</v>
      </c>
      <c r="D23" s="519">
        <v>318</v>
      </c>
      <c r="E23" s="519">
        <v>252</v>
      </c>
      <c r="F23" s="524">
        <v>263</v>
      </c>
      <c r="G23" s="524">
        <v>41</v>
      </c>
      <c r="H23" s="524">
        <v>49</v>
      </c>
      <c r="I23" s="525">
        <v>110</v>
      </c>
      <c r="J23" s="525">
        <v>5</v>
      </c>
      <c r="K23" s="525">
        <v>49</v>
      </c>
      <c r="L23" s="512">
        <v>1</v>
      </c>
      <c r="M23" s="525">
        <v>23</v>
      </c>
      <c r="N23" s="1380">
        <v>13</v>
      </c>
      <c r="O23" s="628" t="s">
        <v>62</v>
      </c>
      <c r="P23" s="1381" t="s">
        <v>1562</v>
      </c>
      <c r="Q23" s="1382">
        <v>0</v>
      </c>
      <c r="R23" s="519">
        <v>1</v>
      </c>
      <c r="S23" s="519">
        <v>4</v>
      </c>
      <c r="T23" s="512">
        <v>4</v>
      </c>
      <c r="U23" s="519">
        <v>0</v>
      </c>
      <c r="V23" s="519">
        <v>6</v>
      </c>
      <c r="W23" s="519">
        <v>1</v>
      </c>
      <c r="X23" s="2002">
        <v>197</v>
      </c>
      <c r="Y23" s="2002"/>
      <c r="Z23" s="2003">
        <v>373</v>
      </c>
      <c r="AA23" s="2004"/>
      <c r="AB23" s="628" t="s">
        <v>329</v>
      </c>
    </row>
    <row r="24" spans="1:28" s="102" customFormat="1" ht="19.5" customHeight="1">
      <c r="A24" s="627" t="s">
        <v>1563</v>
      </c>
      <c r="B24" s="1378"/>
      <c r="C24" s="788">
        <f t="shared" si="3"/>
        <v>300</v>
      </c>
      <c r="D24" s="519">
        <v>161</v>
      </c>
      <c r="E24" s="519">
        <v>139</v>
      </c>
      <c r="F24" s="524">
        <v>149</v>
      </c>
      <c r="G24" s="524">
        <v>17</v>
      </c>
      <c r="H24" s="524">
        <v>16</v>
      </c>
      <c r="I24" s="525">
        <v>68</v>
      </c>
      <c r="J24" s="525">
        <v>2</v>
      </c>
      <c r="K24" s="525">
        <v>24</v>
      </c>
      <c r="L24" s="512">
        <v>3</v>
      </c>
      <c r="M24" s="525">
        <v>12</v>
      </c>
      <c r="N24" s="1380">
        <v>4</v>
      </c>
      <c r="O24" s="628" t="s">
        <v>63</v>
      </c>
      <c r="P24" s="1381" t="s">
        <v>1037</v>
      </c>
      <c r="Q24" s="1382">
        <v>0</v>
      </c>
      <c r="R24" s="519">
        <v>0</v>
      </c>
      <c r="S24" s="519">
        <v>2</v>
      </c>
      <c r="T24" s="519">
        <v>0</v>
      </c>
      <c r="U24" s="519">
        <v>0</v>
      </c>
      <c r="V24" s="519">
        <v>3</v>
      </c>
      <c r="W24" s="519">
        <v>0</v>
      </c>
      <c r="X24" s="2002">
        <v>101</v>
      </c>
      <c r="Y24" s="2002"/>
      <c r="Z24" s="2003">
        <v>199</v>
      </c>
      <c r="AA24" s="2004"/>
      <c r="AB24" s="628" t="s">
        <v>330</v>
      </c>
    </row>
    <row r="25" spans="1:28" s="102" customFormat="1" ht="19.5" customHeight="1">
      <c r="A25" s="627" t="s">
        <v>603</v>
      </c>
      <c r="B25" s="1378"/>
      <c r="C25" s="788">
        <f t="shared" si="3"/>
        <v>230</v>
      </c>
      <c r="D25" s="519">
        <v>119</v>
      </c>
      <c r="E25" s="519">
        <v>111</v>
      </c>
      <c r="F25" s="524">
        <v>127</v>
      </c>
      <c r="G25" s="524">
        <v>12</v>
      </c>
      <c r="H25" s="524">
        <v>31</v>
      </c>
      <c r="I25" s="525">
        <v>38</v>
      </c>
      <c r="J25" s="512">
        <v>1</v>
      </c>
      <c r="K25" s="525">
        <v>11</v>
      </c>
      <c r="L25" s="512">
        <v>0</v>
      </c>
      <c r="M25" s="525">
        <v>5</v>
      </c>
      <c r="N25" s="1380">
        <v>3</v>
      </c>
      <c r="O25" s="628" t="s">
        <v>331</v>
      </c>
      <c r="P25" s="1381" t="s">
        <v>1581</v>
      </c>
      <c r="Q25" s="1382">
        <v>0</v>
      </c>
      <c r="R25" s="519">
        <v>0</v>
      </c>
      <c r="S25" s="519">
        <v>0</v>
      </c>
      <c r="T25" s="519">
        <v>0</v>
      </c>
      <c r="U25" s="519">
        <v>0</v>
      </c>
      <c r="V25" s="519">
        <v>2</v>
      </c>
      <c r="W25" s="519">
        <v>0</v>
      </c>
      <c r="X25" s="2002">
        <v>68</v>
      </c>
      <c r="Y25" s="2002"/>
      <c r="Z25" s="2003">
        <v>162</v>
      </c>
      <c r="AA25" s="2004"/>
      <c r="AB25" s="628" t="s">
        <v>331</v>
      </c>
    </row>
    <row r="26" spans="1:28" s="102" customFormat="1" ht="19.5" customHeight="1">
      <c r="A26" s="627" t="s">
        <v>604</v>
      </c>
      <c r="B26" s="1378"/>
      <c r="C26" s="788">
        <f t="shared" si="3"/>
        <v>392</v>
      </c>
      <c r="D26" s="519">
        <v>248</v>
      </c>
      <c r="E26" s="519">
        <v>144</v>
      </c>
      <c r="F26" s="524">
        <v>252</v>
      </c>
      <c r="G26" s="524">
        <v>19</v>
      </c>
      <c r="H26" s="524">
        <v>25</v>
      </c>
      <c r="I26" s="525">
        <v>42</v>
      </c>
      <c r="J26" s="525">
        <v>1</v>
      </c>
      <c r="K26" s="525">
        <v>32</v>
      </c>
      <c r="L26" s="512">
        <v>1</v>
      </c>
      <c r="M26" s="525">
        <v>3</v>
      </c>
      <c r="N26" s="1380">
        <v>5</v>
      </c>
      <c r="O26" s="628" t="s">
        <v>45</v>
      </c>
      <c r="P26" s="1381" t="s">
        <v>1564</v>
      </c>
      <c r="Q26" s="1382">
        <v>0</v>
      </c>
      <c r="R26" s="519">
        <v>1</v>
      </c>
      <c r="S26" s="519">
        <v>10</v>
      </c>
      <c r="T26" s="519">
        <v>0</v>
      </c>
      <c r="U26" s="512">
        <v>1</v>
      </c>
      <c r="V26" s="519">
        <v>0</v>
      </c>
      <c r="W26" s="519">
        <v>0</v>
      </c>
      <c r="X26" s="2002">
        <v>209</v>
      </c>
      <c r="Y26" s="2002"/>
      <c r="Z26" s="2003">
        <v>183</v>
      </c>
      <c r="AA26" s="2004"/>
      <c r="AB26" s="628" t="s">
        <v>332</v>
      </c>
    </row>
    <row r="27" spans="1:28" s="102" customFormat="1" ht="19.5" customHeight="1">
      <c r="A27" s="627" t="s">
        <v>1582</v>
      </c>
      <c r="B27" s="1378"/>
      <c r="C27" s="788">
        <f t="shared" si="3"/>
        <v>916</v>
      </c>
      <c r="D27" s="519">
        <v>555</v>
      </c>
      <c r="E27" s="519">
        <v>361</v>
      </c>
      <c r="F27" s="524">
        <v>470</v>
      </c>
      <c r="G27" s="524">
        <v>69</v>
      </c>
      <c r="H27" s="524">
        <v>79</v>
      </c>
      <c r="I27" s="525">
        <v>127</v>
      </c>
      <c r="J27" s="525">
        <v>9</v>
      </c>
      <c r="K27" s="525">
        <v>76</v>
      </c>
      <c r="L27" s="512">
        <v>11</v>
      </c>
      <c r="M27" s="525">
        <v>29</v>
      </c>
      <c r="N27" s="1380">
        <v>24</v>
      </c>
      <c r="O27" s="628" t="s">
        <v>65</v>
      </c>
      <c r="P27" s="1381" t="s">
        <v>1565</v>
      </c>
      <c r="Q27" s="1382">
        <v>0</v>
      </c>
      <c r="R27" s="519">
        <v>3</v>
      </c>
      <c r="S27" s="519">
        <v>6</v>
      </c>
      <c r="T27" s="519">
        <v>3</v>
      </c>
      <c r="U27" s="512">
        <v>1</v>
      </c>
      <c r="V27" s="519">
        <v>2</v>
      </c>
      <c r="W27" s="519">
        <v>7</v>
      </c>
      <c r="X27" s="2002">
        <v>322</v>
      </c>
      <c r="Y27" s="2002"/>
      <c r="Z27" s="2003">
        <v>594</v>
      </c>
      <c r="AA27" s="2004"/>
      <c r="AB27" s="628" t="s">
        <v>333</v>
      </c>
    </row>
    <row r="28" spans="1:28" s="102" customFormat="1" ht="19.5" customHeight="1">
      <c r="A28" s="627" t="s">
        <v>1583</v>
      </c>
      <c r="B28" s="1378"/>
      <c r="C28" s="788">
        <f t="shared" si="3"/>
        <v>491</v>
      </c>
      <c r="D28" s="519">
        <v>272</v>
      </c>
      <c r="E28" s="519">
        <v>219</v>
      </c>
      <c r="F28" s="524">
        <v>230</v>
      </c>
      <c r="G28" s="524">
        <v>34</v>
      </c>
      <c r="H28" s="524">
        <v>48</v>
      </c>
      <c r="I28" s="525">
        <v>77</v>
      </c>
      <c r="J28" s="525">
        <v>5</v>
      </c>
      <c r="K28" s="525">
        <v>35</v>
      </c>
      <c r="L28" s="512">
        <v>7</v>
      </c>
      <c r="M28" s="525">
        <v>19</v>
      </c>
      <c r="N28" s="1380">
        <v>20</v>
      </c>
      <c r="O28" s="628" t="s">
        <v>74</v>
      </c>
      <c r="P28" s="1381" t="s">
        <v>1322</v>
      </c>
      <c r="Q28" s="1382">
        <v>0</v>
      </c>
      <c r="R28" s="519">
        <v>5</v>
      </c>
      <c r="S28" s="519">
        <v>3</v>
      </c>
      <c r="T28" s="519">
        <v>3</v>
      </c>
      <c r="U28" s="512">
        <v>1</v>
      </c>
      <c r="V28" s="519">
        <v>0</v>
      </c>
      <c r="W28" s="519">
        <v>4</v>
      </c>
      <c r="X28" s="2002">
        <v>172</v>
      </c>
      <c r="Y28" s="2002"/>
      <c r="Z28" s="2003">
        <v>319</v>
      </c>
      <c r="AA28" s="2004"/>
      <c r="AB28" s="628" t="s">
        <v>74</v>
      </c>
    </row>
    <row r="29" spans="1:28" s="102" customFormat="1" ht="19.5" customHeight="1">
      <c r="A29" s="627" t="s">
        <v>1566</v>
      </c>
      <c r="B29" s="1378"/>
      <c r="C29" s="788">
        <f t="shared" si="3"/>
        <v>856</v>
      </c>
      <c r="D29" s="519">
        <v>508</v>
      </c>
      <c r="E29" s="519">
        <v>348</v>
      </c>
      <c r="F29" s="524">
        <v>451</v>
      </c>
      <c r="G29" s="524">
        <v>69</v>
      </c>
      <c r="H29" s="524">
        <v>85</v>
      </c>
      <c r="I29" s="525">
        <v>102</v>
      </c>
      <c r="J29" s="525">
        <v>4</v>
      </c>
      <c r="K29" s="525">
        <v>61</v>
      </c>
      <c r="L29" s="512">
        <v>11</v>
      </c>
      <c r="M29" s="525">
        <v>28</v>
      </c>
      <c r="N29" s="1380">
        <v>25</v>
      </c>
      <c r="O29" s="628" t="s">
        <v>75</v>
      </c>
      <c r="P29" s="1381" t="s">
        <v>1566</v>
      </c>
      <c r="Q29" s="1382">
        <v>0</v>
      </c>
      <c r="R29" s="519">
        <v>1</v>
      </c>
      <c r="S29" s="519">
        <v>6</v>
      </c>
      <c r="T29" s="519">
        <v>4</v>
      </c>
      <c r="U29" s="519">
        <v>0</v>
      </c>
      <c r="V29" s="519">
        <v>4</v>
      </c>
      <c r="W29" s="519">
        <v>5</v>
      </c>
      <c r="X29" s="2002">
        <v>376</v>
      </c>
      <c r="Y29" s="2002"/>
      <c r="Z29" s="2003">
        <v>480</v>
      </c>
      <c r="AA29" s="2004"/>
      <c r="AB29" s="628" t="s">
        <v>75</v>
      </c>
    </row>
    <row r="30" spans="1:28" s="102" customFormat="1" ht="19.5" customHeight="1">
      <c r="A30" s="627" t="s">
        <v>1567</v>
      </c>
      <c r="B30" s="1378"/>
      <c r="C30" s="788">
        <f t="shared" si="3"/>
        <v>1100</v>
      </c>
      <c r="D30" s="519">
        <v>640</v>
      </c>
      <c r="E30" s="519">
        <v>460</v>
      </c>
      <c r="F30" s="524">
        <v>524</v>
      </c>
      <c r="G30" s="524">
        <v>98</v>
      </c>
      <c r="H30" s="524">
        <v>107</v>
      </c>
      <c r="I30" s="525">
        <v>115</v>
      </c>
      <c r="J30" s="525">
        <v>9</v>
      </c>
      <c r="K30" s="525">
        <v>111</v>
      </c>
      <c r="L30" s="512">
        <v>11</v>
      </c>
      <c r="M30" s="525">
        <v>58</v>
      </c>
      <c r="N30" s="1380">
        <v>39</v>
      </c>
      <c r="O30" s="628" t="s">
        <v>76</v>
      </c>
      <c r="P30" s="1381" t="s">
        <v>1567</v>
      </c>
      <c r="Q30" s="1382">
        <v>0</v>
      </c>
      <c r="R30" s="519">
        <v>0</v>
      </c>
      <c r="S30" s="519">
        <v>9</v>
      </c>
      <c r="T30" s="512">
        <v>7</v>
      </c>
      <c r="U30" s="512">
        <v>2</v>
      </c>
      <c r="V30" s="519">
        <v>3</v>
      </c>
      <c r="W30" s="519">
        <v>7</v>
      </c>
      <c r="X30" s="2002">
        <v>521</v>
      </c>
      <c r="Y30" s="2002"/>
      <c r="Z30" s="2003">
        <v>579</v>
      </c>
      <c r="AA30" s="2004"/>
      <c r="AB30" s="628" t="s">
        <v>76</v>
      </c>
    </row>
    <row r="31" spans="1:28" s="102" customFormat="1" ht="19.5" customHeight="1">
      <c r="A31" s="627" t="s">
        <v>1568</v>
      </c>
      <c r="B31" s="1378"/>
      <c r="C31" s="788">
        <f t="shared" si="3"/>
        <v>592</v>
      </c>
      <c r="D31" s="519">
        <v>355</v>
      </c>
      <c r="E31" s="519">
        <v>237</v>
      </c>
      <c r="F31" s="524">
        <v>322</v>
      </c>
      <c r="G31" s="524">
        <v>37</v>
      </c>
      <c r="H31" s="524">
        <v>56</v>
      </c>
      <c r="I31" s="525">
        <v>88</v>
      </c>
      <c r="J31" s="525">
        <v>3</v>
      </c>
      <c r="K31" s="525">
        <v>32</v>
      </c>
      <c r="L31" s="512">
        <v>2</v>
      </c>
      <c r="M31" s="525">
        <v>21</v>
      </c>
      <c r="N31" s="1380">
        <v>13</v>
      </c>
      <c r="O31" s="628" t="s">
        <v>77</v>
      </c>
      <c r="P31" s="1381" t="s">
        <v>1568</v>
      </c>
      <c r="Q31" s="1382">
        <v>0</v>
      </c>
      <c r="R31" s="519">
        <v>2</v>
      </c>
      <c r="S31" s="519">
        <v>1</v>
      </c>
      <c r="T31" s="512">
        <v>3</v>
      </c>
      <c r="U31" s="519">
        <v>0</v>
      </c>
      <c r="V31" s="519">
        <v>12</v>
      </c>
      <c r="W31" s="519">
        <v>0</v>
      </c>
      <c r="X31" s="2002">
        <v>176</v>
      </c>
      <c r="Y31" s="2002"/>
      <c r="Z31" s="2003">
        <v>416</v>
      </c>
      <c r="AA31" s="2004"/>
      <c r="AB31" s="628" t="s">
        <v>77</v>
      </c>
    </row>
    <row r="32" spans="1:28" ht="3" customHeight="1" thickBot="1">
      <c r="A32" s="150"/>
      <c r="B32" s="151"/>
      <c r="C32" s="151"/>
      <c r="D32" s="151"/>
      <c r="E32" s="151"/>
      <c r="F32" s="152"/>
      <c r="G32" s="152"/>
      <c r="H32" s="152"/>
      <c r="I32" s="151"/>
      <c r="J32" s="151"/>
      <c r="K32" s="152"/>
      <c r="L32" s="153"/>
      <c r="M32" s="154"/>
      <c r="N32" s="154"/>
      <c r="O32" s="154"/>
      <c r="P32" s="150"/>
      <c r="Q32" s="151"/>
      <c r="R32" s="151"/>
      <c r="S32" s="151"/>
      <c r="T32" s="151"/>
      <c r="U32" s="151"/>
      <c r="V32" s="151"/>
      <c r="W32" s="151"/>
      <c r="X32" s="151"/>
      <c r="Y32" s="151"/>
      <c r="Z32" s="153"/>
      <c r="AA32" s="154"/>
      <c r="AB32" s="154"/>
    </row>
    <row r="33" spans="1:26" ht="3" customHeight="1">
      <c r="A33" s="117"/>
      <c r="B33" s="111"/>
      <c r="C33" s="111"/>
      <c r="D33" s="111"/>
      <c r="E33" s="111"/>
      <c r="F33" s="112"/>
      <c r="G33" s="112"/>
      <c r="H33" s="112"/>
      <c r="I33" s="111"/>
      <c r="J33" s="111"/>
      <c r="K33" s="112"/>
      <c r="L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16" s="111" customFormat="1" ht="12" customHeight="1">
      <c r="A34" s="111" t="s">
        <v>1584</v>
      </c>
      <c r="F34" s="112"/>
      <c r="G34" s="112"/>
      <c r="H34" s="112"/>
      <c r="K34" s="112"/>
      <c r="P34" s="111" t="s">
        <v>1360</v>
      </c>
    </row>
    <row r="35" spans="1:24" s="111" customFormat="1" ht="12" customHeight="1">
      <c r="A35" s="111" t="s">
        <v>1358</v>
      </c>
      <c r="F35" s="112"/>
      <c r="G35" s="112"/>
      <c r="H35" s="112"/>
      <c r="I35" s="111" t="s">
        <v>139</v>
      </c>
      <c r="K35" s="112"/>
      <c r="P35" s="111" t="s">
        <v>1359</v>
      </c>
      <c r="X35" s="111" t="s">
        <v>139</v>
      </c>
    </row>
    <row r="36" spans="1:12" s="123" customFormat="1" ht="8.25">
      <c r="A36" s="121"/>
      <c r="B36" s="121"/>
      <c r="C36" s="121"/>
      <c r="D36" s="121"/>
      <c r="E36" s="121"/>
      <c r="F36" s="122"/>
      <c r="G36" s="122"/>
      <c r="H36" s="122"/>
      <c r="I36" s="121"/>
      <c r="J36" s="121"/>
      <c r="K36" s="121"/>
      <c r="L36" s="121"/>
    </row>
    <row r="37" spans="1:12" s="123" customFormat="1" ht="8.25">
      <c r="A37" s="121"/>
      <c r="B37" s="121"/>
      <c r="C37" s="121"/>
      <c r="D37" s="121"/>
      <c r="E37" s="121"/>
      <c r="F37" s="122"/>
      <c r="G37" s="122"/>
      <c r="H37" s="122"/>
      <c r="I37" s="121"/>
      <c r="J37" s="121"/>
      <c r="K37" s="121"/>
      <c r="L37" s="121"/>
    </row>
    <row r="38" spans="1:12" s="123" customFormat="1" ht="8.25" hidden="1">
      <c r="A38" s="121"/>
      <c r="B38" s="121"/>
      <c r="C38" s="121"/>
      <c r="D38" s="121"/>
      <c r="E38" s="124"/>
      <c r="F38" s="122"/>
      <c r="G38" s="122"/>
      <c r="H38" s="122"/>
      <c r="I38" s="121"/>
      <c r="J38" s="121"/>
      <c r="K38" s="121"/>
      <c r="L38" s="121"/>
    </row>
    <row r="39" spans="1:12" s="123" customFormat="1" ht="8.25" hidden="1">
      <c r="A39" s="121"/>
      <c r="B39" s="121"/>
      <c r="C39" s="121"/>
      <c r="D39" s="121"/>
      <c r="E39" s="121"/>
      <c r="F39" s="122"/>
      <c r="G39" s="122"/>
      <c r="H39" s="122"/>
      <c r="I39" s="121"/>
      <c r="J39" s="121"/>
      <c r="K39" s="121"/>
      <c r="L39" s="121"/>
    </row>
    <row r="40" spans="1:12" s="123" customFormat="1" ht="8.25" hidden="1">
      <c r="A40" s="121"/>
      <c r="B40" s="121"/>
      <c r="C40" s="121"/>
      <c r="D40" s="121"/>
      <c r="E40" s="121"/>
      <c r="F40" s="122"/>
      <c r="G40" s="122"/>
      <c r="H40" s="122"/>
      <c r="I40" s="121"/>
      <c r="J40" s="121"/>
      <c r="K40" s="121"/>
      <c r="L40" s="121"/>
    </row>
    <row r="41" spans="1:12" s="123" customFormat="1" ht="9" hidden="1">
      <c r="A41" s="121"/>
      <c r="B41" s="121"/>
      <c r="C41" s="121"/>
      <c r="D41" s="121"/>
      <c r="E41" s="121"/>
      <c r="F41" s="122"/>
      <c r="G41" s="122"/>
      <c r="H41" s="122"/>
      <c r="I41" s="121"/>
      <c r="J41" s="121"/>
      <c r="K41" s="121" t="s">
        <v>272</v>
      </c>
      <c r="L41" s="121" t="s">
        <v>273</v>
      </c>
    </row>
    <row r="42" spans="2:13" ht="15.75" hidden="1">
      <c r="B42" s="77"/>
      <c r="C42" s="77"/>
      <c r="D42" s="77" t="s">
        <v>274</v>
      </c>
      <c r="E42" s="125">
        <f>SUM(F12:N12,R12:W12)</f>
        <v>8476</v>
      </c>
      <c r="F42" s="126"/>
      <c r="G42" s="120"/>
      <c r="H42" s="120"/>
      <c r="I42" s="77"/>
      <c r="J42" s="115" t="s">
        <v>256</v>
      </c>
      <c r="K42" s="125">
        <f aca="true" t="shared" si="4" ref="K42:K57">SUM(F16:N16,R16:W16)</f>
        <v>683</v>
      </c>
      <c r="L42" s="127">
        <f aca="true" t="shared" si="5" ref="L42:L57">SUM(X16:AA16)</f>
        <v>683</v>
      </c>
      <c r="M42" s="128">
        <f>K42-L42</f>
        <v>0</v>
      </c>
    </row>
    <row r="43" spans="2:13" ht="15.75" hidden="1">
      <c r="B43" s="77"/>
      <c r="C43" s="77"/>
      <c r="D43" s="125" t="s">
        <v>275</v>
      </c>
      <c r="E43" s="125">
        <f>SUM(X12:AA12)</f>
        <v>8440</v>
      </c>
      <c r="F43" s="120" t="s">
        <v>276</v>
      </c>
      <c r="G43" s="120"/>
      <c r="H43" s="120"/>
      <c r="I43" s="77"/>
      <c r="J43" s="115" t="s">
        <v>257</v>
      </c>
      <c r="K43" s="125">
        <f t="shared" si="4"/>
        <v>157</v>
      </c>
      <c r="L43" s="127">
        <f t="shared" si="5"/>
        <v>157</v>
      </c>
      <c r="M43" s="128">
        <f aca="true" t="shared" si="6" ref="M43:M57">K43-L43</f>
        <v>0</v>
      </c>
    </row>
    <row r="44" spans="2:13" ht="15.75" hidden="1">
      <c r="B44" s="77"/>
      <c r="C44" s="77"/>
      <c r="D44" s="77"/>
      <c r="E44" s="77"/>
      <c r="F44" s="120"/>
      <c r="G44" s="120"/>
      <c r="H44" s="120"/>
      <c r="I44" s="77"/>
      <c r="J44" s="115" t="s">
        <v>258</v>
      </c>
      <c r="K44" s="125">
        <f t="shared" si="4"/>
        <v>775</v>
      </c>
      <c r="L44" s="127">
        <f t="shared" si="5"/>
        <v>775</v>
      </c>
      <c r="M44" s="128">
        <f t="shared" si="6"/>
        <v>0</v>
      </c>
    </row>
    <row r="45" spans="2:13" ht="15.75" hidden="1">
      <c r="B45" s="77"/>
      <c r="C45" s="77"/>
      <c r="D45" s="77"/>
      <c r="E45" s="77"/>
      <c r="F45" s="120"/>
      <c r="G45" s="120"/>
      <c r="H45" s="120"/>
      <c r="I45" s="77"/>
      <c r="J45" s="115" t="s">
        <v>259</v>
      </c>
      <c r="K45" s="125">
        <f t="shared" si="4"/>
        <v>221</v>
      </c>
      <c r="L45" s="127">
        <f t="shared" si="5"/>
        <v>221</v>
      </c>
      <c r="M45" s="128">
        <f t="shared" si="6"/>
        <v>0</v>
      </c>
    </row>
    <row r="46" spans="2:13" ht="15.75" hidden="1">
      <c r="B46" s="77"/>
      <c r="C46" s="77"/>
      <c r="D46" s="77"/>
      <c r="E46" s="77"/>
      <c r="F46" s="120"/>
      <c r="G46" s="120"/>
      <c r="H46" s="120"/>
      <c r="I46" s="77"/>
      <c r="J46" s="115" t="s">
        <v>260</v>
      </c>
      <c r="K46" s="125">
        <f t="shared" si="4"/>
        <v>383</v>
      </c>
      <c r="L46" s="127">
        <f t="shared" si="5"/>
        <v>383</v>
      </c>
      <c r="M46" s="128">
        <f t="shared" si="6"/>
        <v>0</v>
      </c>
    </row>
    <row r="47" spans="2:13" ht="15.75" hidden="1">
      <c r="B47" s="77"/>
      <c r="C47" s="77"/>
      <c r="D47" s="77"/>
      <c r="E47" s="77"/>
      <c r="F47" s="120"/>
      <c r="G47" s="120"/>
      <c r="H47" s="120"/>
      <c r="I47" s="77"/>
      <c r="J47" s="115" t="s">
        <v>261</v>
      </c>
      <c r="K47" s="125">
        <f t="shared" si="4"/>
        <v>367</v>
      </c>
      <c r="L47" s="127">
        <f t="shared" si="5"/>
        <v>367</v>
      </c>
      <c r="M47" s="128">
        <f t="shared" si="6"/>
        <v>0</v>
      </c>
    </row>
    <row r="48" spans="2:13" ht="15.75" hidden="1">
      <c r="B48" s="77"/>
      <c r="C48" s="77"/>
      <c r="D48" s="77"/>
      <c r="E48" s="77"/>
      <c r="F48" s="120"/>
      <c r="G48" s="120"/>
      <c r="H48" s="120"/>
      <c r="I48" s="77"/>
      <c r="J48" s="115" t="s">
        <v>262</v>
      </c>
      <c r="K48" s="125">
        <f t="shared" si="4"/>
        <v>485</v>
      </c>
      <c r="L48" s="127">
        <f t="shared" si="5"/>
        <v>485</v>
      </c>
      <c r="M48" s="128">
        <f t="shared" si="6"/>
        <v>0</v>
      </c>
    </row>
    <row r="49" spans="2:13" ht="15.75" hidden="1">
      <c r="B49" s="77"/>
      <c r="C49" s="77"/>
      <c r="D49" s="77"/>
      <c r="E49" s="77"/>
      <c r="F49" s="120"/>
      <c r="G49" s="120"/>
      <c r="H49" s="120"/>
      <c r="I49" s="77"/>
      <c r="J49" s="115" t="s">
        <v>263</v>
      </c>
      <c r="K49" s="125">
        <f t="shared" si="4"/>
        <v>570</v>
      </c>
      <c r="L49" s="127">
        <f t="shared" si="5"/>
        <v>570</v>
      </c>
      <c r="M49" s="128">
        <f t="shared" si="6"/>
        <v>0</v>
      </c>
    </row>
    <row r="50" spans="10:13" ht="15.75" hidden="1">
      <c r="J50" s="115" t="s">
        <v>264</v>
      </c>
      <c r="K50" s="125">
        <f t="shared" si="4"/>
        <v>300</v>
      </c>
      <c r="L50" s="127">
        <f t="shared" si="5"/>
        <v>300</v>
      </c>
      <c r="M50" s="128">
        <f t="shared" si="6"/>
        <v>0</v>
      </c>
    </row>
    <row r="51" spans="10:13" ht="15.75" hidden="1">
      <c r="J51" s="115" t="s">
        <v>265</v>
      </c>
      <c r="K51" s="125">
        <f t="shared" si="4"/>
        <v>230</v>
      </c>
      <c r="L51" s="127">
        <f t="shared" si="5"/>
        <v>230</v>
      </c>
      <c r="M51" s="128">
        <f t="shared" si="6"/>
        <v>0</v>
      </c>
    </row>
    <row r="52" spans="10:13" ht="15.75" hidden="1">
      <c r="J52" s="115" t="s">
        <v>266</v>
      </c>
      <c r="K52" s="125">
        <f t="shared" si="4"/>
        <v>392</v>
      </c>
      <c r="L52" s="127">
        <f t="shared" si="5"/>
        <v>392</v>
      </c>
      <c r="M52" s="128">
        <f t="shared" si="6"/>
        <v>0</v>
      </c>
    </row>
    <row r="53" spans="10:13" ht="15.75" hidden="1">
      <c r="J53" s="115" t="s">
        <v>267</v>
      </c>
      <c r="K53" s="125">
        <f t="shared" si="4"/>
        <v>916</v>
      </c>
      <c r="L53" s="127">
        <f t="shared" si="5"/>
        <v>916</v>
      </c>
      <c r="M53" s="128">
        <f t="shared" si="6"/>
        <v>0</v>
      </c>
    </row>
    <row r="54" spans="10:13" ht="15.75" hidden="1">
      <c r="J54" s="115" t="s">
        <v>268</v>
      </c>
      <c r="K54" s="125">
        <f t="shared" si="4"/>
        <v>491</v>
      </c>
      <c r="L54" s="127">
        <f t="shared" si="5"/>
        <v>491</v>
      </c>
      <c r="M54" s="128">
        <f t="shared" si="6"/>
        <v>0</v>
      </c>
    </row>
    <row r="55" spans="10:13" ht="15.75" hidden="1">
      <c r="J55" s="115" t="s">
        <v>269</v>
      </c>
      <c r="K55" s="125">
        <f t="shared" si="4"/>
        <v>856</v>
      </c>
      <c r="L55" s="127">
        <f t="shared" si="5"/>
        <v>856</v>
      </c>
      <c r="M55" s="128">
        <f t="shared" si="6"/>
        <v>0</v>
      </c>
    </row>
    <row r="56" spans="10:13" ht="15.75" hidden="1">
      <c r="J56" s="115" t="s">
        <v>270</v>
      </c>
      <c r="K56" s="125">
        <f t="shared" si="4"/>
        <v>1100</v>
      </c>
      <c r="L56" s="127">
        <f t="shared" si="5"/>
        <v>1100</v>
      </c>
      <c r="M56" s="128">
        <f t="shared" si="6"/>
        <v>0</v>
      </c>
    </row>
    <row r="57" spans="10:13" ht="15.75" hidden="1">
      <c r="J57" s="115" t="s">
        <v>271</v>
      </c>
      <c r="K57" s="125">
        <f t="shared" si="4"/>
        <v>592</v>
      </c>
      <c r="L57" s="127">
        <f t="shared" si="5"/>
        <v>592</v>
      </c>
      <c r="M57" s="128">
        <f t="shared" si="6"/>
        <v>0</v>
      </c>
    </row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>
      <c r="F75" s="328"/>
    </row>
    <row r="76" ht="15.75">
      <c r="F76" s="328"/>
    </row>
  </sheetData>
  <sheetProtection/>
  <mergeCells count="62">
    <mergeCell ref="Z12:AA12"/>
    <mergeCell ref="Z13:AA13"/>
    <mergeCell ref="X12:Y12"/>
    <mergeCell ref="X6:AA6"/>
    <mergeCell ref="X31:Y31"/>
    <mergeCell ref="Z26:AA26"/>
    <mergeCell ref="X24:Y24"/>
    <mergeCell ref="X23:Y23"/>
    <mergeCell ref="X22:Y22"/>
    <mergeCell ref="X20:Y20"/>
    <mergeCell ref="AB6:AB9"/>
    <mergeCell ref="X3:AB3"/>
    <mergeCell ref="R6:W6"/>
    <mergeCell ref="X7:Y9"/>
    <mergeCell ref="X13:Y13"/>
    <mergeCell ref="Z7:AA9"/>
    <mergeCell ref="P3:W3"/>
    <mergeCell ref="P6:P7"/>
    <mergeCell ref="P8:P9"/>
    <mergeCell ref="Z11:AA11"/>
    <mergeCell ref="A3:H3"/>
    <mergeCell ref="C7:C9"/>
    <mergeCell ref="D7:D9"/>
    <mergeCell ref="E7:E9"/>
    <mergeCell ref="A8:A9"/>
    <mergeCell ref="A6:A7"/>
    <mergeCell ref="C6:E6"/>
    <mergeCell ref="F6:H6"/>
    <mergeCell ref="O6:O9"/>
    <mergeCell ref="X11:Y11"/>
    <mergeCell ref="I3:O3"/>
    <mergeCell ref="I6:N6"/>
    <mergeCell ref="X17:Y17"/>
    <mergeCell ref="X16:Y16"/>
    <mergeCell ref="X15:Y15"/>
    <mergeCell ref="X14:Y14"/>
    <mergeCell ref="Z25:AA25"/>
    <mergeCell ref="X19:Y19"/>
    <mergeCell ref="X30:Y30"/>
    <mergeCell ref="X29:Y29"/>
    <mergeCell ref="X28:Y28"/>
    <mergeCell ref="X27:Y27"/>
    <mergeCell ref="X26:Y26"/>
    <mergeCell ref="X25:Y25"/>
    <mergeCell ref="X21:Y21"/>
    <mergeCell ref="Z14:AA14"/>
    <mergeCell ref="Z19:AA19"/>
    <mergeCell ref="Z18:AA18"/>
    <mergeCell ref="Z17:AA17"/>
    <mergeCell ref="Z31:AA31"/>
    <mergeCell ref="Z30:AA30"/>
    <mergeCell ref="Z29:AA29"/>
    <mergeCell ref="Z28:AA28"/>
    <mergeCell ref="Z27:AA27"/>
    <mergeCell ref="Z16:AA16"/>
    <mergeCell ref="Z15:AA15"/>
    <mergeCell ref="X18:Y18"/>
    <mergeCell ref="Z24:AA24"/>
    <mergeCell ref="Z23:AA23"/>
    <mergeCell ref="Z22:AA22"/>
    <mergeCell ref="Z21:AA21"/>
    <mergeCell ref="Z20:AA2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colBreaks count="1" manualBreakCount="1">
    <brk id="23" max="34" man="1"/>
  </colBreaks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K19"/>
  <sheetViews>
    <sheetView zoomScaleSheetLayoutView="120" zoomScalePageLayoutView="0" workbookViewId="0" topLeftCell="A1">
      <selection activeCell="I7" sqref="I7:I8"/>
    </sheetView>
  </sheetViews>
  <sheetFormatPr defaultColWidth="7.99609375" defaultRowHeight="13.5"/>
  <cols>
    <col min="1" max="1" width="8.99609375" style="243" customWidth="1"/>
    <col min="2" max="2" width="7.5546875" style="243" customWidth="1"/>
    <col min="3" max="3" width="9.21484375" style="243" customWidth="1"/>
    <col min="4" max="7" width="7.5546875" style="243" customWidth="1"/>
    <col min="8" max="10" width="7.5546875" style="237" customWidth="1"/>
    <col min="11" max="11" width="7.21484375" style="237" customWidth="1"/>
    <col min="12" max="12" width="8.21484375" style="237" customWidth="1"/>
    <col min="13" max="13" width="5.77734375" style="237" customWidth="1"/>
    <col min="14" max="14" width="6.88671875" style="237" customWidth="1"/>
    <col min="15" max="15" width="7.4453125" style="237" customWidth="1"/>
    <col min="16" max="16" width="9.10546875" style="237" customWidth="1"/>
    <col min="17" max="17" width="7.3359375" style="237" customWidth="1"/>
    <col min="18" max="18" width="9.88671875" style="243" customWidth="1"/>
    <col min="19" max="19" width="6.6640625" style="237" bestFit="1" customWidth="1"/>
    <col min="20" max="20" width="8.21484375" style="237" bestFit="1" customWidth="1"/>
    <col min="21" max="21" width="7.99609375" style="237" customWidth="1"/>
    <col min="22" max="22" width="10.10546875" style="237" customWidth="1"/>
    <col min="23" max="16384" width="7.99609375" style="237" customWidth="1"/>
  </cols>
  <sheetData>
    <row r="1" spans="1:22" s="1177" customFormat="1" ht="12" customHeight="1">
      <c r="A1" s="992" t="s">
        <v>1084</v>
      </c>
      <c r="B1" s="1175"/>
      <c r="C1" s="1175"/>
      <c r="D1" s="1175"/>
      <c r="E1" s="1175"/>
      <c r="F1" s="1175"/>
      <c r="G1" s="1175"/>
      <c r="R1" s="1176"/>
      <c r="V1" s="1176" t="s">
        <v>1</v>
      </c>
    </row>
    <row r="2" spans="1:18" s="232" customFormat="1" ht="12" customHeight="1">
      <c r="A2" s="230"/>
      <c r="B2" s="230"/>
      <c r="C2" s="230"/>
      <c r="D2" s="230"/>
      <c r="E2" s="230"/>
      <c r="F2" s="230"/>
      <c r="G2" s="230"/>
      <c r="R2" s="230"/>
    </row>
    <row r="3" spans="1:18" s="6" customFormat="1" ht="22.5">
      <c r="A3" s="1857" t="s">
        <v>1867</v>
      </c>
      <c r="B3" s="1857"/>
      <c r="C3" s="1857"/>
      <c r="D3" s="1857"/>
      <c r="E3" s="1857"/>
      <c r="F3" s="1857"/>
      <c r="G3" s="1857"/>
      <c r="H3" s="1857"/>
      <c r="I3" s="1857"/>
      <c r="J3" s="2024" t="s">
        <v>701</v>
      </c>
      <c r="K3" s="2024"/>
      <c r="L3" s="2024"/>
      <c r="M3" s="2024"/>
      <c r="N3" s="2024"/>
      <c r="O3" s="2024"/>
      <c r="P3" s="2024"/>
      <c r="Q3" s="2024"/>
      <c r="R3" s="2024"/>
    </row>
    <row r="4" spans="1:18" s="234" customFormat="1" ht="12" customHeight="1">
      <c r="A4" s="303"/>
      <c r="B4" s="233"/>
      <c r="C4" s="233"/>
      <c r="D4" s="233"/>
      <c r="E4" s="233"/>
      <c r="F4" s="233"/>
      <c r="G4" s="233"/>
      <c r="H4" s="326"/>
      <c r="I4" s="327"/>
      <c r="J4" s="327"/>
      <c r="K4" s="327"/>
      <c r="L4" s="327"/>
      <c r="M4" s="327"/>
      <c r="N4" s="327"/>
      <c r="O4" s="327"/>
      <c r="P4" s="327"/>
      <c r="Q4" s="327"/>
      <c r="R4" s="233"/>
    </row>
    <row r="5" spans="1:22" s="925" customFormat="1" ht="12" customHeight="1" thickBot="1">
      <c r="A5" s="925" t="s">
        <v>1362</v>
      </c>
      <c r="B5" s="1214"/>
      <c r="C5" s="1214"/>
      <c r="D5" s="1214"/>
      <c r="E5" s="1214"/>
      <c r="F5" s="1214"/>
      <c r="G5" s="1214"/>
      <c r="R5" s="1214"/>
      <c r="U5" s="2028" t="s">
        <v>307</v>
      </c>
      <c r="V5" s="2028"/>
    </row>
    <row r="6" spans="1:37" s="1266" customFormat="1" ht="28.5" customHeight="1">
      <c r="A6" s="2025" t="s">
        <v>630</v>
      </c>
      <c r="B6" s="1585" t="s">
        <v>1363</v>
      </c>
      <c r="C6" s="1585" t="s">
        <v>1364</v>
      </c>
      <c r="D6" s="1585"/>
      <c r="E6" s="1585"/>
      <c r="F6" s="1585" t="s">
        <v>1375</v>
      </c>
      <c r="G6" s="1585"/>
      <c r="H6" s="1585"/>
      <c r="I6" s="1585"/>
      <c r="J6" s="1585"/>
      <c r="K6" s="1585"/>
      <c r="L6" s="1585" t="s">
        <v>1376</v>
      </c>
      <c r="M6" s="1585"/>
      <c r="N6" s="1585"/>
      <c r="O6" s="1585"/>
      <c r="P6" s="1585"/>
      <c r="Q6" s="1585"/>
      <c r="R6" s="1585"/>
      <c r="S6" s="1585"/>
      <c r="T6" s="1585"/>
      <c r="U6" s="1585"/>
      <c r="V6" s="1863" t="s">
        <v>3</v>
      </c>
      <c r="W6" s="1265"/>
      <c r="X6" s="1265"/>
      <c r="Y6" s="1265"/>
      <c r="Z6" s="1265"/>
      <c r="AA6" s="1265"/>
      <c r="AB6" s="1265"/>
      <c r="AC6" s="1265"/>
      <c r="AD6" s="1265"/>
      <c r="AE6" s="1265"/>
      <c r="AF6" s="1265"/>
      <c r="AG6" s="1265"/>
      <c r="AH6" s="1265"/>
      <c r="AI6" s="1265"/>
      <c r="AJ6" s="1265"/>
      <c r="AK6" s="1265"/>
    </row>
    <row r="7" spans="1:37" s="1266" customFormat="1" ht="31.5" customHeight="1">
      <c r="A7" s="2026"/>
      <c r="B7" s="1564"/>
      <c r="C7" s="2021" t="s">
        <v>1377</v>
      </c>
      <c r="D7" s="2021" t="s">
        <v>1365</v>
      </c>
      <c r="E7" s="2022" t="s">
        <v>1366</v>
      </c>
      <c r="F7" s="2022" t="s">
        <v>1367</v>
      </c>
      <c r="G7" s="2021" t="s">
        <v>1378</v>
      </c>
      <c r="H7" s="2021" t="s">
        <v>1379</v>
      </c>
      <c r="I7" s="2022" t="s">
        <v>1368</v>
      </c>
      <c r="J7" s="2021" t="s">
        <v>1380</v>
      </c>
      <c r="K7" s="2022" t="s">
        <v>1366</v>
      </c>
      <c r="L7" s="1564" t="s">
        <v>1381</v>
      </c>
      <c r="M7" s="1564" t="s">
        <v>1369</v>
      </c>
      <c r="N7" s="1564"/>
      <c r="O7" s="1564" t="s">
        <v>1370</v>
      </c>
      <c r="P7" s="1564"/>
      <c r="Q7" s="1564"/>
      <c r="R7" s="1564"/>
      <c r="S7" s="1564"/>
      <c r="T7" s="1564"/>
      <c r="U7" s="1564"/>
      <c r="V7" s="2029"/>
      <c r="W7" s="1265"/>
      <c r="X7" s="1265"/>
      <c r="Y7" s="1265"/>
      <c r="Z7" s="1265"/>
      <c r="AA7" s="1265"/>
      <c r="AB7" s="1265"/>
      <c r="AC7" s="1265"/>
      <c r="AD7" s="1265"/>
      <c r="AE7" s="1265"/>
      <c r="AF7" s="1265"/>
      <c r="AG7" s="1265"/>
      <c r="AH7" s="1265"/>
      <c r="AI7" s="1265"/>
      <c r="AJ7" s="1265"/>
      <c r="AK7" s="1265"/>
    </row>
    <row r="8" spans="1:37" s="1266" customFormat="1" ht="59.25" customHeight="1">
      <c r="A8" s="2027"/>
      <c r="B8" s="1564"/>
      <c r="C8" s="1563"/>
      <c r="D8" s="1563"/>
      <c r="E8" s="2023"/>
      <c r="F8" s="2023"/>
      <c r="G8" s="1563"/>
      <c r="H8" s="1563"/>
      <c r="I8" s="2023"/>
      <c r="J8" s="1563"/>
      <c r="K8" s="2023"/>
      <c r="L8" s="1564"/>
      <c r="M8" s="778" t="s">
        <v>1382</v>
      </c>
      <c r="N8" s="778" t="s">
        <v>1371</v>
      </c>
      <c r="O8" s="778" t="s">
        <v>1383</v>
      </c>
      <c r="P8" s="778" t="s">
        <v>1372</v>
      </c>
      <c r="Q8" s="1315" t="s">
        <v>1854</v>
      </c>
      <c r="R8" s="778" t="s">
        <v>1373</v>
      </c>
      <c r="S8" s="778" t="s">
        <v>1374</v>
      </c>
      <c r="T8" s="1315" t="s">
        <v>1855</v>
      </c>
      <c r="U8" s="1267" t="s">
        <v>1366</v>
      </c>
      <c r="V8" s="1985"/>
      <c r="W8" s="1265"/>
      <c r="X8" s="1265"/>
      <c r="Y8" s="1265"/>
      <c r="Z8" s="1265"/>
      <c r="AA8" s="1265"/>
      <c r="AB8" s="1265"/>
      <c r="AC8" s="1265"/>
      <c r="AD8" s="1265"/>
      <c r="AE8" s="1265"/>
      <c r="AF8" s="1265"/>
      <c r="AG8" s="1265"/>
      <c r="AH8" s="1265"/>
      <c r="AI8" s="1265"/>
      <c r="AJ8" s="1265"/>
      <c r="AK8" s="1265"/>
    </row>
    <row r="9" spans="1:22" s="236" customFormat="1" ht="21.75" customHeight="1">
      <c r="A9" s="695">
        <v>2016</v>
      </c>
      <c r="B9" s="1215">
        <v>0</v>
      </c>
      <c r="C9" s="1215">
        <v>0</v>
      </c>
      <c r="D9" s="1215">
        <v>0</v>
      </c>
      <c r="E9" s="1215">
        <v>0</v>
      </c>
      <c r="F9" s="1215">
        <v>0</v>
      </c>
      <c r="G9" s="1215">
        <v>0</v>
      </c>
      <c r="H9" s="1215">
        <v>0</v>
      </c>
      <c r="I9" s="1215">
        <v>0</v>
      </c>
      <c r="J9" s="1215">
        <v>0</v>
      </c>
      <c r="K9" s="1215">
        <v>0</v>
      </c>
      <c r="L9" s="1215">
        <v>0</v>
      </c>
      <c r="M9" s="1215">
        <v>0</v>
      </c>
      <c r="N9" s="1215">
        <v>0</v>
      </c>
      <c r="O9" s="1215">
        <v>0</v>
      </c>
      <c r="P9" s="1215">
        <v>0</v>
      </c>
      <c r="Q9" s="1215">
        <v>0</v>
      </c>
      <c r="R9" s="1215">
        <v>0</v>
      </c>
      <c r="S9" s="1215">
        <v>0</v>
      </c>
      <c r="T9" s="1215">
        <v>0</v>
      </c>
      <c r="U9" s="1215">
        <v>0</v>
      </c>
      <c r="V9" s="697">
        <v>2016</v>
      </c>
    </row>
    <row r="10" spans="1:22" s="236" customFormat="1" ht="21.75" customHeight="1">
      <c r="A10" s="695">
        <v>2017</v>
      </c>
      <c r="B10" s="1215">
        <v>0</v>
      </c>
      <c r="C10" s="1215">
        <v>0</v>
      </c>
      <c r="D10" s="1215">
        <v>0</v>
      </c>
      <c r="E10" s="1215">
        <v>0</v>
      </c>
      <c r="F10" s="1215">
        <v>0</v>
      </c>
      <c r="G10" s="1215">
        <v>0</v>
      </c>
      <c r="H10" s="1215">
        <v>0</v>
      </c>
      <c r="I10" s="1215">
        <v>0</v>
      </c>
      <c r="J10" s="1215">
        <v>0</v>
      </c>
      <c r="K10" s="1215">
        <v>0</v>
      </c>
      <c r="L10" s="1215">
        <v>0</v>
      </c>
      <c r="M10" s="1215">
        <v>0</v>
      </c>
      <c r="N10" s="1215">
        <v>0</v>
      </c>
      <c r="O10" s="1215">
        <v>0</v>
      </c>
      <c r="P10" s="1215">
        <v>0</v>
      </c>
      <c r="Q10" s="1215">
        <v>0</v>
      </c>
      <c r="R10" s="1215">
        <v>0</v>
      </c>
      <c r="S10" s="1215">
        <v>0</v>
      </c>
      <c r="T10" s="1215">
        <v>0</v>
      </c>
      <c r="U10" s="1215">
        <v>0</v>
      </c>
      <c r="V10" s="697">
        <v>2017</v>
      </c>
    </row>
    <row r="11" spans="1:22" s="236" customFormat="1" ht="21.75" customHeight="1">
      <c r="A11" s="695">
        <v>2018</v>
      </c>
      <c r="B11" s="1215">
        <v>0</v>
      </c>
      <c r="C11" s="1215">
        <v>0</v>
      </c>
      <c r="D11" s="1215">
        <v>0</v>
      </c>
      <c r="E11" s="1215">
        <v>0</v>
      </c>
      <c r="F11" s="1215">
        <v>0</v>
      </c>
      <c r="G11" s="1215">
        <v>0</v>
      </c>
      <c r="H11" s="1215">
        <v>0</v>
      </c>
      <c r="I11" s="1215">
        <v>0</v>
      </c>
      <c r="J11" s="1215">
        <v>0</v>
      </c>
      <c r="K11" s="1215">
        <v>0</v>
      </c>
      <c r="L11" s="1215">
        <v>0</v>
      </c>
      <c r="M11" s="1215">
        <v>0</v>
      </c>
      <c r="N11" s="1215">
        <v>0</v>
      </c>
      <c r="O11" s="1215">
        <v>0</v>
      </c>
      <c r="P11" s="1215">
        <v>0</v>
      </c>
      <c r="Q11" s="1215">
        <v>0</v>
      </c>
      <c r="R11" s="1215">
        <v>0</v>
      </c>
      <c r="S11" s="1215">
        <v>0</v>
      </c>
      <c r="T11" s="1215">
        <v>0</v>
      </c>
      <c r="U11" s="1215">
        <v>0</v>
      </c>
      <c r="V11" s="697">
        <v>2018</v>
      </c>
    </row>
    <row r="12" spans="1:22" s="236" customFormat="1" ht="21.75" customHeight="1">
      <c r="A12" s="695">
        <v>2019</v>
      </c>
      <c r="B12" s="1215">
        <v>0</v>
      </c>
      <c r="C12" s="1215">
        <v>0</v>
      </c>
      <c r="D12" s="1215">
        <v>0</v>
      </c>
      <c r="E12" s="1215">
        <v>0</v>
      </c>
      <c r="F12" s="1215">
        <v>0</v>
      </c>
      <c r="G12" s="1215">
        <v>0</v>
      </c>
      <c r="H12" s="1215">
        <v>0</v>
      </c>
      <c r="I12" s="1215">
        <v>0</v>
      </c>
      <c r="J12" s="1215">
        <v>0</v>
      </c>
      <c r="K12" s="1215">
        <v>0</v>
      </c>
      <c r="L12" s="1215">
        <v>0</v>
      </c>
      <c r="M12" s="1215">
        <v>0</v>
      </c>
      <c r="N12" s="1215">
        <v>0</v>
      </c>
      <c r="O12" s="1215">
        <v>0</v>
      </c>
      <c r="P12" s="1215">
        <v>0</v>
      </c>
      <c r="Q12" s="1215">
        <v>0</v>
      </c>
      <c r="R12" s="1215">
        <v>0</v>
      </c>
      <c r="S12" s="1215">
        <v>0</v>
      </c>
      <c r="T12" s="1215">
        <v>0</v>
      </c>
      <c r="U12" s="1215">
        <v>0</v>
      </c>
      <c r="V12" s="697">
        <v>2019</v>
      </c>
    </row>
    <row r="13" spans="1:22" s="927" customFormat="1" ht="21.75" customHeight="1" thickBot="1">
      <c r="A13" s="765">
        <v>2020</v>
      </c>
      <c r="B13" s="1216">
        <v>0</v>
      </c>
      <c r="C13" s="1216">
        <v>0</v>
      </c>
      <c r="D13" s="1216">
        <v>0</v>
      </c>
      <c r="E13" s="1216">
        <v>0</v>
      </c>
      <c r="F13" s="1216">
        <v>0</v>
      </c>
      <c r="G13" s="1216">
        <v>0</v>
      </c>
      <c r="H13" s="1216">
        <v>0</v>
      </c>
      <c r="I13" s="1216">
        <v>0</v>
      </c>
      <c r="J13" s="1216">
        <v>0</v>
      </c>
      <c r="K13" s="1216">
        <v>0</v>
      </c>
      <c r="L13" s="1216">
        <v>0</v>
      </c>
      <c r="M13" s="1216">
        <v>0</v>
      </c>
      <c r="N13" s="1216">
        <v>0</v>
      </c>
      <c r="O13" s="1216">
        <v>0</v>
      </c>
      <c r="P13" s="1216">
        <v>0</v>
      </c>
      <c r="Q13" s="1216">
        <v>0</v>
      </c>
      <c r="R13" s="1216">
        <v>0</v>
      </c>
      <c r="S13" s="1216">
        <v>0</v>
      </c>
      <c r="T13" s="1216">
        <v>0</v>
      </c>
      <c r="U13" s="1216">
        <v>0</v>
      </c>
      <c r="V13" s="772">
        <v>2020</v>
      </c>
    </row>
    <row r="14" spans="1:18" ht="6" customHeight="1">
      <c r="A14" s="237"/>
      <c r="B14" s="237"/>
      <c r="C14" s="237"/>
      <c r="D14" s="237"/>
      <c r="E14" s="237"/>
      <c r="F14" s="237"/>
      <c r="G14" s="237"/>
      <c r="R14" s="237"/>
    </row>
    <row r="15" spans="1:18" ht="12" customHeight="1">
      <c r="A15" s="232" t="s">
        <v>309</v>
      </c>
      <c r="B15" s="237"/>
      <c r="C15" s="237"/>
      <c r="D15" s="237"/>
      <c r="E15" s="237"/>
      <c r="F15" s="237"/>
      <c r="G15" s="237"/>
      <c r="J15" s="32" t="s">
        <v>139</v>
      </c>
      <c r="R15" s="237"/>
    </row>
    <row r="18" spans="3:4" ht="15.75">
      <c r="C18" s="237"/>
      <c r="D18" s="237"/>
    </row>
    <row r="19" spans="3:4" ht="15.75">
      <c r="C19" s="237"/>
      <c r="D19" s="237"/>
    </row>
  </sheetData>
  <sheetProtection/>
  <mergeCells count="21">
    <mergeCell ref="U5:V5"/>
    <mergeCell ref="V6:V8"/>
    <mergeCell ref="F6:K6"/>
    <mergeCell ref="F7:F8"/>
    <mergeCell ref="K7:K8"/>
    <mergeCell ref="H7:H8"/>
    <mergeCell ref="C7:C8"/>
    <mergeCell ref="M7:N7"/>
    <mergeCell ref="D7:D8"/>
    <mergeCell ref="L7:L8"/>
    <mergeCell ref="A6:A8"/>
    <mergeCell ref="B6:B8"/>
    <mergeCell ref="G7:G8"/>
    <mergeCell ref="O7:U7"/>
    <mergeCell ref="I7:I8"/>
    <mergeCell ref="J7:J8"/>
    <mergeCell ref="A3:I3"/>
    <mergeCell ref="J3:R3"/>
    <mergeCell ref="C6:E6"/>
    <mergeCell ref="L6:U6"/>
    <mergeCell ref="E7:E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1">
      <selection activeCell="I25" sqref="I25"/>
    </sheetView>
  </sheetViews>
  <sheetFormatPr defaultColWidth="8.88671875" defaultRowHeight="13.5"/>
  <cols>
    <col min="1" max="1" width="8.88671875" style="130" customWidth="1"/>
    <col min="2" max="6" width="9.6640625" style="130" customWidth="1"/>
    <col min="7" max="7" width="11.5546875" style="130" customWidth="1"/>
    <col min="8" max="12" width="9.6640625" style="130" customWidth="1"/>
    <col min="13" max="13" width="10.99609375" style="130" customWidth="1"/>
    <col min="14" max="14" width="8.3359375" style="130" customWidth="1"/>
    <col min="15" max="16384" width="8.88671875" style="130" customWidth="1"/>
  </cols>
  <sheetData>
    <row r="1" spans="1:14" s="1189" customFormat="1" ht="12" customHeight="1">
      <c r="A1" s="992" t="s">
        <v>1084</v>
      </c>
      <c r="B1" s="1187"/>
      <c r="C1" s="1187"/>
      <c r="D1" s="1187"/>
      <c r="E1" s="1187"/>
      <c r="F1" s="1187"/>
      <c r="N1" s="1176" t="s">
        <v>1</v>
      </c>
    </row>
    <row r="2" spans="1:6" s="251" customFormat="1" ht="12" customHeight="1">
      <c r="A2" s="252"/>
      <c r="B2" s="249"/>
      <c r="C2" s="249"/>
      <c r="D2" s="249"/>
      <c r="E2" s="249"/>
      <c r="F2" s="249"/>
    </row>
    <row r="3" spans="1:14" s="139" customFormat="1" ht="36" customHeight="1">
      <c r="A3" s="2030" t="s">
        <v>702</v>
      </c>
      <c r="B3" s="2030"/>
      <c r="C3" s="2030"/>
      <c r="D3" s="2030"/>
      <c r="E3" s="2030"/>
      <c r="F3" s="2030"/>
      <c r="G3" s="2030"/>
      <c r="H3" s="2031" t="s">
        <v>1530</v>
      </c>
      <c r="I3" s="2032"/>
      <c r="J3" s="2032"/>
      <c r="K3" s="2032"/>
      <c r="L3" s="2032"/>
      <c r="M3" s="2032"/>
      <c r="N3" s="2032"/>
    </row>
    <row r="4" spans="1:13" s="946" customFormat="1" ht="12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217" customFormat="1" ht="12" customHeight="1" thickBot="1">
      <c r="A5" s="412" t="s">
        <v>253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</row>
    <row r="6" spans="1:14" ht="15">
      <c r="A6" s="2033" t="s">
        <v>631</v>
      </c>
      <c r="B6" s="1583" t="s">
        <v>636</v>
      </c>
      <c r="C6" s="1585" t="s">
        <v>637</v>
      </c>
      <c r="D6" s="1585"/>
      <c r="E6" s="1585"/>
      <c r="F6" s="1585"/>
      <c r="G6" s="1585"/>
      <c r="H6" s="1562" t="s">
        <v>1534</v>
      </c>
      <c r="I6" s="2035"/>
      <c r="J6" s="2035"/>
      <c r="K6" s="2035"/>
      <c r="L6" s="2035"/>
      <c r="M6" s="2035"/>
      <c r="N6" s="1586" t="s">
        <v>56</v>
      </c>
    </row>
    <row r="7" spans="1:14" ht="15">
      <c r="A7" s="2034"/>
      <c r="B7" s="1746"/>
      <c r="C7" s="1564"/>
      <c r="D7" s="1564"/>
      <c r="E7" s="1564"/>
      <c r="F7" s="1564"/>
      <c r="G7" s="1564"/>
      <c r="H7" s="2036"/>
      <c r="I7" s="2036"/>
      <c r="J7" s="2036"/>
      <c r="K7" s="2036"/>
      <c r="L7" s="2036"/>
      <c r="M7" s="2036"/>
      <c r="N7" s="1587"/>
    </row>
    <row r="8" spans="1:14" ht="21" customHeight="1">
      <c r="A8" s="2034"/>
      <c r="B8" s="1746"/>
      <c r="C8" s="1564" t="s">
        <v>632</v>
      </c>
      <c r="D8" s="1569" t="s">
        <v>1531</v>
      </c>
      <c r="E8" s="1564" t="s">
        <v>638</v>
      </c>
      <c r="F8" s="1569" t="s">
        <v>1532</v>
      </c>
      <c r="G8" s="1569" t="s">
        <v>1533</v>
      </c>
      <c r="H8" s="1569" t="s">
        <v>1537</v>
      </c>
      <c r="I8" s="1564"/>
      <c r="J8" s="1564"/>
      <c r="K8" s="1569" t="s">
        <v>1536</v>
      </c>
      <c r="L8" s="1564"/>
      <c r="M8" s="1564"/>
      <c r="N8" s="1540"/>
    </row>
    <row r="9" spans="1:14" ht="68.25" customHeight="1">
      <c r="A9" s="2034"/>
      <c r="B9" s="1572"/>
      <c r="C9" s="1564"/>
      <c r="D9" s="1564"/>
      <c r="E9" s="1564"/>
      <c r="F9" s="1564"/>
      <c r="G9" s="1564"/>
      <c r="H9" s="778" t="s">
        <v>633</v>
      </c>
      <c r="I9" s="778" t="s">
        <v>639</v>
      </c>
      <c r="J9" s="1315" t="s">
        <v>1535</v>
      </c>
      <c r="K9" s="778" t="s">
        <v>634</v>
      </c>
      <c r="L9" s="778" t="s">
        <v>640</v>
      </c>
      <c r="M9" s="778" t="s">
        <v>635</v>
      </c>
      <c r="N9" s="1541"/>
    </row>
    <row r="10" spans="1:14" ht="22.5" customHeight="1">
      <c r="A10" s="517">
        <v>2016</v>
      </c>
      <c r="B10" s="773">
        <v>8</v>
      </c>
      <c r="C10" s="774">
        <v>0</v>
      </c>
      <c r="D10" s="774">
        <v>1</v>
      </c>
      <c r="E10" s="774">
        <v>0</v>
      </c>
      <c r="F10" s="774">
        <v>0</v>
      </c>
      <c r="G10" s="774">
        <v>7</v>
      </c>
      <c r="H10" s="774">
        <v>7</v>
      </c>
      <c r="I10" s="774">
        <v>0</v>
      </c>
      <c r="J10" s="774">
        <v>0</v>
      </c>
      <c r="K10" s="774">
        <v>1</v>
      </c>
      <c r="L10" s="774">
        <v>0</v>
      </c>
      <c r="M10" s="775">
        <v>0</v>
      </c>
      <c r="N10" s="716">
        <v>2016</v>
      </c>
    </row>
    <row r="11" spans="1:14" ht="22.5" customHeight="1">
      <c r="A11" s="517">
        <v>2017</v>
      </c>
      <c r="B11" s="773">
        <v>18</v>
      </c>
      <c r="C11" s="774">
        <v>0</v>
      </c>
      <c r="D11" s="774">
        <v>0</v>
      </c>
      <c r="E11" s="774">
        <v>0</v>
      </c>
      <c r="F11" s="774">
        <v>0</v>
      </c>
      <c r="G11" s="774">
        <v>18</v>
      </c>
      <c r="H11" s="774">
        <v>18</v>
      </c>
      <c r="I11" s="774">
        <v>0</v>
      </c>
      <c r="J11" s="774">
        <v>0</v>
      </c>
      <c r="K11" s="774">
        <v>0</v>
      </c>
      <c r="L11" s="774">
        <v>0</v>
      </c>
      <c r="M11" s="775">
        <v>0</v>
      </c>
      <c r="N11" s="716">
        <v>2017</v>
      </c>
    </row>
    <row r="12" spans="1:14" ht="22.5" customHeight="1">
      <c r="A12" s="517">
        <v>2018</v>
      </c>
      <c r="B12" s="774">
        <v>1</v>
      </c>
      <c r="C12" s="774">
        <v>0</v>
      </c>
      <c r="D12" s="774">
        <v>0</v>
      </c>
      <c r="E12" s="774">
        <v>0</v>
      </c>
      <c r="F12" s="774">
        <v>0</v>
      </c>
      <c r="G12" s="774">
        <v>1</v>
      </c>
      <c r="H12" s="774">
        <v>1</v>
      </c>
      <c r="I12" s="774">
        <v>0</v>
      </c>
      <c r="J12" s="774">
        <v>0</v>
      </c>
      <c r="K12" s="774">
        <v>0</v>
      </c>
      <c r="L12" s="774">
        <v>0</v>
      </c>
      <c r="M12" s="774">
        <v>0</v>
      </c>
      <c r="N12" s="716">
        <v>2018</v>
      </c>
    </row>
    <row r="13" spans="1:14" ht="22.5" customHeight="1">
      <c r="A13" s="517">
        <v>2019</v>
      </c>
      <c r="B13" s="774">
        <v>1</v>
      </c>
      <c r="C13" s="774">
        <v>0</v>
      </c>
      <c r="D13" s="774">
        <v>0</v>
      </c>
      <c r="E13" s="774">
        <v>0</v>
      </c>
      <c r="F13" s="774">
        <v>0</v>
      </c>
      <c r="G13" s="774">
        <v>1</v>
      </c>
      <c r="H13" s="774">
        <v>1</v>
      </c>
      <c r="I13" s="774">
        <v>0</v>
      </c>
      <c r="J13" s="774">
        <v>0</v>
      </c>
      <c r="K13" s="774">
        <v>0</v>
      </c>
      <c r="L13" s="774">
        <v>0</v>
      </c>
      <c r="M13" s="774">
        <v>0</v>
      </c>
      <c r="N13" s="716">
        <v>2019</v>
      </c>
    </row>
    <row r="14" spans="1:14" s="462" customFormat="1" ht="22.5" customHeight="1">
      <c r="A14" s="776">
        <v>2020</v>
      </c>
      <c r="B14" s="777">
        <f>SUM(B15:B30)</f>
        <v>3</v>
      </c>
      <c r="C14" s="777">
        <f aca="true" t="shared" si="0" ref="C14:M14">SUM(C15:C30)</f>
        <v>0</v>
      </c>
      <c r="D14" s="777">
        <f t="shared" si="0"/>
        <v>0</v>
      </c>
      <c r="E14" s="777">
        <f t="shared" si="0"/>
        <v>0</v>
      </c>
      <c r="F14" s="777">
        <f t="shared" si="0"/>
        <v>0</v>
      </c>
      <c r="G14" s="777">
        <f t="shared" si="0"/>
        <v>3</v>
      </c>
      <c r="H14" s="777">
        <f t="shared" si="0"/>
        <v>0</v>
      </c>
      <c r="I14" s="777">
        <f t="shared" si="0"/>
        <v>0</v>
      </c>
      <c r="J14" s="777">
        <f t="shared" si="0"/>
        <v>0</v>
      </c>
      <c r="K14" s="777">
        <f t="shared" si="0"/>
        <v>3</v>
      </c>
      <c r="L14" s="777">
        <f t="shared" si="0"/>
        <v>0</v>
      </c>
      <c r="M14" s="777">
        <f t="shared" si="0"/>
        <v>0</v>
      </c>
      <c r="N14" s="720">
        <v>2020</v>
      </c>
    </row>
    <row r="15" spans="1:14" ht="22.5" customHeight="1">
      <c r="A15" s="627" t="s">
        <v>334</v>
      </c>
      <c r="B15" s="825">
        <f>SUM(C15:G15)</f>
        <v>0</v>
      </c>
      <c r="C15" s="757">
        <v>0</v>
      </c>
      <c r="D15" s="757">
        <v>0</v>
      </c>
      <c r="E15" s="757">
        <v>0</v>
      </c>
      <c r="F15" s="757">
        <v>0</v>
      </c>
      <c r="G15" s="757">
        <v>0</v>
      </c>
      <c r="H15" s="757">
        <v>0</v>
      </c>
      <c r="I15" s="757">
        <v>0</v>
      </c>
      <c r="J15" s="757">
        <v>0</v>
      </c>
      <c r="K15" s="757">
        <v>0</v>
      </c>
      <c r="L15" s="757">
        <v>0</v>
      </c>
      <c r="M15" s="757">
        <v>0</v>
      </c>
      <c r="N15" s="538" t="s">
        <v>156</v>
      </c>
    </row>
    <row r="16" spans="1:14" ht="22.5" customHeight="1">
      <c r="A16" s="627" t="s">
        <v>335</v>
      </c>
      <c r="B16" s="825">
        <f aca="true" t="shared" si="1" ref="B16:B30">SUM(C16:G16)</f>
        <v>0</v>
      </c>
      <c r="C16" s="757">
        <v>0</v>
      </c>
      <c r="D16" s="757">
        <v>0</v>
      </c>
      <c r="E16" s="757">
        <v>0</v>
      </c>
      <c r="F16" s="757">
        <v>0</v>
      </c>
      <c r="G16" s="757">
        <v>0</v>
      </c>
      <c r="H16" s="757">
        <v>0</v>
      </c>
      <c r="I16" s="757">
        <v>0</v>
      </c>
      <c r="J16" s="757">
        <v>0</v>
      </c>
      <c r="K16" s="757">
        <v>0</v>
      </c>
      <c r="L16" s="757">
        <v>0</v>
      </c>
      <c r="M16" s="757">
        <v>0</v>
      </c>
      <c r="N16" s="628" t="s">
        <v>8</v>
      </c>
    </row>
    <row r="17" spans="1:14" ht="22.5" customHeight="1">
      <c r="A17" s="627" t="s">
        <v>336</v>
      </c>
      <c r="B17" s="825">
        <f t="shared" si="1"/>
        <v>0</v>
      </c>
      <c r="C17" s="757">
        <v>0</v>
      </c>
      <c r="D17" s="757">
        <v>0</v>
      </c>
      <c r="E17" s="757">
        <v>0</v>
      </c>
      <c r="F17" s="757">
        <v>0</v>
      </c>
      <c r="G17" s="757">
        <v>0</v>
      </c>
      <c r="H17" s="757">
        <v>0</v>
      </c>
      <c r="I17" s="757">
        <v>0</v>
      </c>
      <c r="J17" s="757">
        <v>0</v>
      </c>
      <c r="K17" s="757">
        <v>0</v>
      </c>
      <c r="L17" s="757">
        <v>0</v>
      </c>
      <c r="M17" s="757">
        <v>0</v>
      </c>
      <c r="N17" s="628" t="s">
        <v>9</v>
      </c>
    </row>
    <row r="18" spans="1:14" ht="22.5" customHeight="1">
      <c r="A18" s="627" t="s">
        <v>337</v>
      </c>
      <c r="B18" s="825">
        <f t="shared" si="1"/>
        <v>0</v>
      </c>
      <c r="C18" s="757">
        <v>0</v>
      </c>
      <c r="D18" s="757">
        <v>0</v>
      </c>
      <c r="E18" s="757">
        <v>0</v>
      </c>
      <c r="F18" s="757">
        <v>0</v>
      </c>
      <c r="G18" s="757">
        <v>0</v>
      </c>
      <c r="H18" s="757">
        <v>0</v>
      </c>
      <c r="I18" s="757">
        <v>0</v>
      </c>
      <c r="J18" s="757">
        <v>0</v>
      </c>
      <c r="K18" s="757">
        <v>0</v>
      </c>
      <c r="L18" s="757">
        <v>0</v>
      </c>
      <c r="M18" s="757">
        <v>0</v>
      </c>
      <c r="N18" s="628" t="s">
        <v>10</v>
      </c>
    </row>
    <row r="19" spans="1:14" ht="22.5" customHeight="1">
      <c r="A19" s="627" t="s">
        <v>338</v>
      </c>
      <c r="B19" s="825">
        <f t="shared" si="1"/>
        <v>1</v>
      </c>
      <c r="C19" s="757">
        <v>0</v>
      </c>
      <c r="D19" s="757">
        <v>0</v>
      </c>
      <c r="E19" s="757">
        <v>0</v>
      </c>
      <c r="F19" s="757">
        <v>0</v>
      </c>
      <c r="G19" s="757">
        <v>1</v>
      </c>
      <c r="H19" s="757">
        <v>0</v>
      </c>
      <c r="I19" s="757">
        <v>0</v>
      </c>
      <c r="J19" s="757">
        <v>0</v>
      </c>
      <c r="K19" s="757">
        <v>1</v>
      </c>
      <c r="L19" s="757">
        <v>0</v>
      </c>
      <c r="M19" s="757">
        <v>0</v>
      </c>
      <c r="N19" s="628" t="s">
        <v>11</v>
      </c>
    </row>
    <row r="20" spans="1:14" ht="22.5" customHeight="1">
      <c r="A20" s="627" t="s">
        <v>339</v>
      </c>
      <c r="B20" s="825">
        <f t="shared" si="1"/>
        <v>0</v>
      </c>
      <c r="C20" s="757">
        <v>0</v>
      </c>
      <c r="D20" s="757">
        <v>0</v>
      </c>
      <c r="E20" s="757">
        <v>0</v>
      </c>
      <c r="F20" s="757">
        <v>0</v>
      </c>
      <c r="G20" s="757">
        <v>0</v>
      </c>
      <c r="H20" s="757">
        <v>0</v>
      </c>
      <c r="I20" s="757">
        <v>0</v>
      </c>
      <c r="J20" s="757">
        <v>0</v>
      </c>
      <c r="K20" s="757">
        <v>0</v>
      </c>
      <c r="L20" s="757">
        <v>0</v>
      </c>
      <c r="M20" s="757">
        <v>0</v>
      </c>
      <c r="N20" s="628" t="s">
        <v>12</v>
      </c>
    </row>
    <row r="21" spans="1:14" ht="22.5" customHeight="1">
      <c r="A21" s="627" t="s">
        <v>340</v>
      </c>
      <c r="B21" s="825">
        <f t="shared" si="1"/>
        <v>0</v>
      </c>
      <c r="C21" s="757">
        <v>0</v>
      </c>
      <c r="D21" s="757">
        <v>0</v>
      </c>
      <c r="E21" s="757">
        <v>0</v>
      </c>
      <c r="F21" s="757">
        <v>0</v>
      </c>
      <c r="G21" s="757">
        <v>0</v>
      </c>
      <c r="H21" s="757">
        <v>0</v>
      </c>
      <c r="I21" s="757">
        <v>0</v>
      </c>
      <c r="J21" s="757">
        <v>0</v>
      </c>
      <c r="K21" s="757">
        <v>0</v>
      </c>
      <c r="L21" s="757">
        <v>0</v>
      </c>
      <c r="M21" s="757">
        <v>0</v>
      </c>
      <c r="N21" s="628" t="s">
        <v>13</v>
      </c>
    </row>
    <row r="22" spans="1:14" ht="22.5" customHeight="1">
      <c r="A22" s="627" t="s">
        <v>341</v>
      </c>
      <c r="B22" s="825">
        <f t="shared" si="1"/>
        <v>0</v>
      </c>
      <c r="C22" s="757">
        <v>0</v>
      </c>
      <c r="D22" s="757">
        <v>0</v>
      </c>
      <c r="E22" s="757">
        <v>0</v>
      </c>
      <c r="F22" s="757">
        <v>0</v>
      </c>
      <c r="G22" s="757">
        <v>0</v>
      </c>
      <c r="H22" s="757">
        <v>0</v>
      </c>
      <c r="I22" s="757">
        <v>0</v>
      </c>
      <c r="J22" s="757">
        <v>0</v>
      </c>
      <c r="K22" s="757">
        <v>0</v>
      </c>
      <c r="L22" s="757">
        <v>0</v>
      </c>
      <c r="M22" s="757">
        <v>0</v>
      </c>
      <c r="N22" s="628" t="s">
        <v>14</v>
      </c>
    </row>
    <row r="23" spans="1:14" ht="22.5" customHeight="1">
      <c r="A23" s="627" t="s">
        <v>342</v>
      </c>
      <c r="B23" s="825">
        <f t="shared" si="1"/>
        <v>0</v>
      </c>
      <c r="C23" s="757">
        <v>0</v>
      </c>
      <c r="D23" s="757">
        <v>0</v>
      </c>
      <c r="E23" s="757">
        <v>0</v>
      </c>
      <c r="F23" s="757">
        <v>0</v>
      </c>
      <c r="G23" s="757">
        <v>0</v>
      </c>
      <c r="H23" s="757">
        <v>0</v>
      </c>
      <c r="I23" s="757">
        <v>0</v>
      </c>
      <c r="J23" s="757">
        <v>0</v>
      </c>
      <c r="K23" s="757">
        <v>0</v>
      </c>
      <c r="L23" s="757">
        <v>0</v>
      </c>
      <c r="M23" s="757">
        <v>0</v>
      </c>
      <c r="N23" s="628" t="s">
        <v>15</v>
      </c>
    </row>
    <row r="24" spans="1:14" ht="22.5" customHeight="1">
      <c r="A24" s="627" t="s">
        <v>343</v>
      </c>
      <c r="B24" s="825">
        <f t="shared" si="1"/>
        <v>0</v>
      </c>
      <c r="C24" s="757">
        <v>0</v>
      </c>
      <c r="D24" s="757">
        <v>0</v>
      </c>
      <c r="E24" s="757">
        <v>0</v>
      </c>
      <c r="F24" s="757">
        <v>0</v>
      </c>
      <c r="G24" s="757">
        <v>0</v>
      </c>
      <c r="H24" s="757">
        <v>0</v>
      </c>
      <c r="I24" s="757">
        <v>0</v>
      </c>
      <c r="J24" s="757">
        <v>0</v>
      </c>
      <c r="K24" s="757">
        <v>0</v>
      </c>
      <c r="L24" s="757">
        <v>0</v>
      </c>
      <c r="M24" s="757">
        <v>0</v>
      </c>
      <c r="N24" s="628" t="s">
        <v>16</v>
      </c>
    </row>
    <row r="25" spans="1:14" ht="22.5" customHeight="1">
      <c r="A25" s="627" t="s">
        <v>344</v>
      </c>
      <c r="B25" s="825">
        <f t="shared" si="1"/>
        <v>0</v>
      </c>
      <c r="C25" s="757">
        <v>0</v>
      </c>
      <c r="D25" s="757">
        <v>0</v>
      </c>
      <c r="E25" s="757">
        <v>0</v>
      </c>
      <c r="F25" s="757">
        <v>0</v>
      </c>
      <c r="G25" s="757">
        <v>0</v>
      </c>
      <c r="H25" s="757">
        <v>0</v>
      </c>
      <c r="I25" s="757">
        <v>0</v>
      </c>
      <c r="J25" s="757">
        <v>0</v>
      </c>
      <c r="K25" s="757">
        <v>0</v>
      </c>
      <c r="L25" s="757">
        <v>0</v>
      </c>
      <c r="M25" s="757">
        <v>0</v>
      </c>
      <c r="N25" s="628" t="s">
        <v>17</v>
      </c>
    </row>
    <row r="26" spans="1:14" ht="22.5" customHeight="1">
      <c r="A26" s="627" t="s">
        <v>345</v>
      </c>
      <c r="B26" s="825">
        <f t="shared" si="1"/>
        <v>0</v>
      </c>
      <c r="C26" s="757">
        <v>0</v>
      </c>
      <c r="D26" s="757">
        <v>0</v>
      </c>
      <c r="E26" s="757">
        <v>0</v>
      </c>
      <c r="F26" s="757">
        <v>0</v>
      </c>
      <c r="G26" s="757">
        <v>0</v>
      </c>
      <c r="H26" s="757">
        <v>0</v>
      </c>
      <c r="I26" s="757">
        <v>0</v>
      </c>
      <c r="J26" s="757">
        <v>0</v>
      </c>
      <c r="K26" s="757">
        <v>0</v>
      </c>
      <c r="L26" s="757">
        <v>0</v>
      </c>
      <c r="M26" s="757">
        <v>0</v>
      </c>
      <c r="N26" s="628" t="s">
        <v>18</v>
      </c>
    </row>
    <row r="27" spans="1:14" ht="22.5" customHeight="1">
      <c r="A27" s="627" t="s">
        <v>346</v>
      </c>
      <c r="B27" s="825">
        <f t="shared" si="1"/>
        <v>0</v>
      </c>
      <c r="C27" s="757">
        <v>0</v>
      </c>
      <c r="D27" s="757">
        <v>0</v>
      </c>
      <c r="E27" s="757">
        <v>0</v>
      </c>
      <c r="F27" s="757">
        <v>0</v>
      </c>
      <c r="G27" s="757">
        <v>0</v>
      </c>
      <c r="H27" s="757">
        <v>0</v>
      </c>
      <c r="I27" s="757">
        <v>0</v>
      </c>
      <c r="J27" s="757">
        <v>0</v>
      </c>
      <c r="K27" s="757">
        <v>0</v>
      </c>
      <c r="L27" s="757">
        <v>0</v>
      </c>
      <c r="M27" s="757">
        <v>0</v>
      </c>
      <c r="N27" s="628" t="s">
        <v>74</v>
      </c>
    </row>
    <row r="28" spans="1:14" ht="22.5" customHeight="1">
      <c r="A28" s="627" t="s">
        <v>347</v>
      </c>
      <c r="B28" s="825">
        <f t="shared" si="1"/>
        <v>2</v>
      </c>
      <c r="C28" s="757">
        <v>0</v>
      </c>
      <c r="D28" s="757">
        <v>0</v>
      </c>
      <c r="E28" s="757">
        <v>0</v>
      </c>
      <c r="F28" s="757">
        <v>0</v>
      </c>
      <c r="G28" s="757">
        <v>2</v>
      </c>
      <c r="H28" s="757">
        <v>0</v>
      </c>
      <c r="I28" s="757">
        <v>0</v>
      </c>
      <c r="J28" s="757">
        <v>0</v>
      </c>
      <c r="K28" s="757">
        <v>2</v>
      </c>
      <c r="L28" s="757">
        <v>0</v>
      </c>
      <c r="M28" s="757">
        <v>0</v>
      </c>
      <c r="N28" s="628" t="s">
        <v>75</v>
      </c>
    </row>
    <row r="29" spans="1:14" ht="22.5" customHeight="1">
      <c r="A29" s="627" t="s">
        <v>348</v>
      </c>
      <c r="B29" s="825">
        <f t="shared" si="1"/>
        <v>0</v>
      </c>
      <c r="C29" s="757">
        <v>0</v>
      </c>
      <c r="D29" s="757">
        <v>0</v>
      </c>
      <c r="E29" s="757">
        <v>0</v>
      </c>
      <c r="F29" s="757">
        <v>0</v>
      </c>
      <c r="G29" s="757">
        <v>0</v>
      </c>
      <c r="H29" s="757">
        <v>0</v>
      </c>
      <c r="I29" s="757">
        <v>0</v>
      </c>
      <c r="J29" s="757">
        <v>0</v>
      </c>
      <c r="K29" s="757">
        <v>0</v>
      </c>
      <c r="L29" s="757">
        <v>0</v>
      </c>
      <c r="M29" s="757">
        <v>0</v>
      </c>
      <c r="N29" s="628" t="s">
        <v>76</v>
      </c>
    </row>
    <row r="30" spans="1:14" ht="22.5" customHeight="1">
      <c r="A30" s="627" t="s">
        <v>349</v>
      </c>
      <c r="B30" s="826">
        <f t="shared" si="1"/>
        <v>0</v>
      </c>
      <c r="C30" s="757">
        <v>0</v>
      </c>
      <c r="D30" s="757">
        <v>0</v>
      </c>
      <c r="E30" s="757">
        <v>0</v>
      </c>
      <c r="F30" s="757">
        <v>0</v>
      </c>
      <c r="G30" s="757">
        <v>0</v>
      </c>
      <c r="H30" s="757">
        <v>0</v>
      </c>
      <c r="I30" s="757">
        <v>0</v>
      </c>
      <c r="J30" s="757">
        <v>0</v>
      </c>
      <c r="K30" s="757">
        <v>0</v>
      </c>
      <c r="L30" s="757">
        <v>0</v>
      </c>
      <c r="M30" s="757">
        <v>0</v>
      </c>
      <c r="N30" s="628" t="s">
        <v>77</v>
      </c>
    </row>
    <row r="31" spans="1:14" s="324" customFormat="1" ht="2.25" customHeight="1" thickBot="1">
      <c r="A31" s="322"/>
      <c r="B31" s="322"/>
      <c r="C31" s="779"/>
      <c r="D31" s="779"/>
      <c r="E31" s="779"/>
      <c r="F31" s="779"/>
      <c r="G31" s="779"/>
      <c r="H31" s="779"/>
      <c r="I31" s="779"/>
      <c r="J31" s="779"/>
      <c r="K31" s="779"/>
      <c r="L31" s="779"/>
      <c r="M31" s="779"/>
      <c r="N31" s="322"/>
    </row>
    <row r="32" ht="8.25" customHeight="1"/>
    <row r="33" spans="1:8" s="946" customFormat="1" ht="12" customHeight="1">
      <c r="A33" s="283" t="s">
        <v>198</v>
      </c>
      <c r="B33" s="284"/>
      <c r="C33" s="284"/>
      <c r="D33" s="284"/>
      <c r="E33" s="284"/>
      <c r="F33" s="325"/>
      <c r="H33" s="32" t="s">
        <v>144</v>
      </c>
    </row>
  </sheetData>
  <sheetProtection/>
  <mergeCells count="14">
    <mergeCell ref="C6:G7"/>
    <mergeCell ref="H6:M7"/>
    <mergeCell ref="C8:C9"/>
    <mergeCell ref="D8:D9"/>
    <mergeCell ref="E8:E9"/>
    <mergeCell ref="F8:F9"/>
    <mergeCell ref="G8:G9"/>
    <mergeCell ref="H8:J8"/>
    <mergeCell ref="A3:G3"/>
    <mergeCell ref="H3:N3"/>
    <mergeCell ref="N6:N9"/>
    <mergeCell ref="K8:M8"/>
    <mergeCell ref="A6:A9"/>
    <mergeCell ref="B6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90" zoomScaleSheetLayoutView="100" zoomScalePageLayoutView="0" workbookViewId="0" topLeftCell="A1">
      <selection activeCell="H1" sqref="H1"/>
    </sheetView>
  </sheetViews>
  <sheetFormatPr defaultColWidth="8.88671875" defaultRowHeight="13.5"/>
  <cols>
    <col min="1" max="1" width="10.3359375" style="119" customWidth="1"/>
    <col min="2" max="7" width="14.77734375" style="288" customWidth="1"/>
    <col min="8" max="8" width="10.3359375" style="129" customWidth="1"/>
    <col min="9" max="11" width="0.671875" style="117" customWidth="1"/>
    <col min="12" max="16384" width="8.88671875" style="117" customWidth="1"/>
  </cols>
  <sheetData>
    <row r="1" spans="1:8" s="1043" customFormat="1" ht="12" customHeight="1">
      <c r="A1" s="992" t="s">
        <v>1084</v>
      </c>
      <c r="B1" s="1218"/>
      <c r="C1" s="1218"/>
      <c r="D1" s="1218"/>
      <c r="E1" s="1218"/>
      <c r="F1" s="1218"/>
      <c r="G1" s="1218"/>
      <c r="H1" s="1045" t="s">
        <v>1</v>
      </c>
    </row>
    <row r="2" spans="1:8" s="111" customFormat="1" ht="12" customHeight="1">
      <c r="A2" s="77"/>
      <c r="B2" s="277"/>
      <c r="C2" s="277"/>
      <c r="D2" s="277"/>
      <c r="E2" s="277"/>
      <c r="F2" s="277"/>
      <c r="G2" s="277"/>
      <c r="H2" s="120"/>
    </row>
    <row r="3" spans="1:8" s="137" customFormat="1" ht="23.25">
      <c r="A3" s="2041" t="s">
        <v>703</v>
      </c>
      <c r="B3" s="2041"/>
      <c r="C3" s="2041"/>
      <c r="D3" s="2041"/>
      <c r="E3" s="2041"/>
      <c r="F3" s="2041"/>
      <c r="G3" s="2041"/>
      <c r="H3" s="2041"/>
    </row>
    <row r="4" spans="1:8" s="137" customFormat="1" ht="23.25">
      <c r="A4" s="2041" t="s">
        <v>1529</v>
      </c>
      <c r="B4" s="2041"/>
      <c r="C4" s="2041"/>
      <c r="D4" s="2041"/>
      <c r="E4" s="2041"/>
      <c r="F4" s="2041"/>
      <c r="G4" s="2041"/>
      <c r="H4" s="2041"/>
    </row>
    <row r="5" spans="1:8" s="110" customFormat="1" ht="12" customHeight="1">
      <c r="A5" s="108"/>
      <c r="B5" s="278"/>
      <c r="C5" s="278"/>
      <c r="D5" s="278"/>
      <c r="E5" s="278"/>
      <c r="F5" s="278"/>
      <c r="G5" s="278"/>
      <c r="H5" s="279"/>
    </row>
    <row r="6" spans="1:8" s="770" customFormat="1" ht="12" customHeight="1" thickBot="1">
      <c r="A6" s="770" t="s">
        <v>1384</v>
      </c>
      <c r="B6" s="1219"/>
      <c r="C6" s="1219"/>
      <c r="D6" s="1219"/>
      <c r="E6" s="1219"/>
      <c r="F6" s="1219"/>
      <c r="G6" s="1219"/>
      <c r="H6" s="771" t="s">
        <v>105</v>
      </c>
    </row>
    <row r="7" spans="1:8" s="102" customFormat="1" ht="21" customHeight="1">
      <c r="A7" s="1896" t="s">
        <v>644</v>
      </c>
      <c r="B7" s="2039" t="s">
        <v>645</v>
      </c>
      <c r="C7" s="2040"/>
      <c r="D7" s="2039" t="s">
        <v>646</v>
      </c>
      <c r="E7" s="2040"/>
      <c r="F7" s="2039" t="s">
        <v>647</v>
      </c>
      <c r="G7" s="2040"/>
      <c r="H7" s="1586" t="s">
        <v>56</v>
      </c>
    </row>
    <row r="8" spans="1:8" s="102" customFormat="1" ht="30.75" customHeight="1">
      <c r="A8" s="2020"/>
      <c r="B8" s="2042" t="s">
        <v>641</v>
      </c>
      <c r="C8" s="2038"/>
      <c r="D8" s="2037" t="s">
        <v>642</v>
      </c>
      <c r="E8" s="2038"/>
      <c r="F8" s="2042" t="s">
        <v>643</v>
      </c>
      <c r="G8" s="2038"/>
      <c r="H8" s="1587"/>
    </row>
    <row r="9" spans="1:8" s="102" customFormat="1" ht="15" customHeight="1">
      <c r="A9" s="2020"/>
      <c r="B9" s="782" t="s">
        <v>648</v>
      </c>
      <c r="C9" s="783" t="s">
        <v>649</v>
      </c>
      <c r="D9" s="784" t="s">
        <v>648</v>
      </c>
      <c r="E9" s="783" t="s">
        <v>649</v>
      </c>
      <c r="F9" s="783" t="s">
        <v>648</v>
      </c>
      <c r="G9" s="783" t="s">
        <v>649</v>
      </c>
      <c r="H9" s="1540"/>
    </row>
    <row r="10" spans="1:8" s="102" customFormat="1" ht="15" customHeight="1">
      <c r="A10" s="1898"/>
      <c r="B10" s="785" t="s">
        <v>51</v>
      </c>
      <c r="C10" s="785" t="s">
        <v>52</v>
      </c>
      <c r="D10" s="786" t="s">
        <v>51</v>
      </c>
      <c r="E10" s="787" t="s">
        <v>52</v>
      </c>
      <c r="F10" s="787" t="s">
        <v>51</v>
      </c>
      <c r="G10" s="787" t="s">
        <v>52</v>
      </c>
      <c r="H10" s="1541"/>
    </row>
    <row r="11" spans="1:8" s="102" customFormat="1" ht="23.25" customHeight="1">
      <c r="A11" s="636">
        <v>2016</v>
      </c>
      <c r="B11" s="788">
        <v>431</v>
      </c>
      <c r="C11" s="788">
        <v>1043</v>
      </c>
      <c r="D11" s="788">
        <v>100</v>
      </c>
      <c r="E11" s="788">
        <v>395</v>
      </c>
      <c r="F11" s="788">
        <v>331</v>
      </c>
      <c r="G11" s="788">
        <v>648</v>
      </c>
      <c r="H11" s="716">
        <v>2016</v>
      </c>
    </row>
    <row r="12" spans="1:8" s="102" customFormat="1" ht="23.25" customHeight="1">
      <c r="A12" s="636">
        <v>2017</v>
      </c>
      <c r="B12" s="788">
        <v>523</v>
      </c>
      <c r="C12" s="788">
        <v>1165</v>
      </c>
      <c r="D12" s="788">
        <v>303</v>
      </c>
      <c r="E12" s="788">
        <v>784</v>
      </c>
      <c r="F12" s="788">
        <v>220</v>
      </c>
      <c r="G12" s="788">
        <v>381</v>
      </c>
      <c r="H12" s="716">
        <v>2017</v>
      </c>
    </row>
    <row r="13" spans="1:8" s="102" customFormat="1" ht="23.25" customHeight="1">
      <c r="A13" s="636">
        <v>2018</v>
      </c>
      <c r="B13" s="788">
        <v>573</v>
      </c>
      <c r="C13" s="788">
        <v>1307</v>
      </c>
      <c r="D13" s="788">
        <v>331</v>
      </c>
      <c r="E13" s="788">
        <v>859</v>
      </c>
      <c r="F13" s="788">
        <v>242</v>
      </c>
      <c r="G13" s="788">
        <v>448</v>
      </c>
      <c r="H13" s="716">
        <v>2018</v>
      </c>
    </row>
    <row r="14" spans="1:8" s="102" customFormat="1" ht="23.25" customHeight="1">
      <c r="A14" s="636">
        <v>2019</v>
      </c>
      <c r="B14" s="788">
        <v>603</v>
      </c>
      <c r="C14" s="788">
        <v>1397</v>
      </c>
      <c r="D14" s="788">
        <v>350</v>
      </c>
      <c r="E14" s="788">
        <v>897</v>
      </c>
      <c r="F14" s="788">
        <v>253</v>
      </c>
      <c r="G14" s="788">
        <v>500</v>
      </c>
      <c r="H14" s="716">
        <v>2019</v>
      </c>
    </row>
    <row r="15" spans="1:8" s="780" customFormat="1" ht="23.25" customHeight="1">
      <c r="A15" s="637">
        <v>2020</v>
      </c>
      <c r="B15" s="789">
        <f aca="true" t="shared" si="0" ref="B15:G15">SUM(B16:B31)</f>
        <v>703</v>
      </c>
      <c r="C15" s="789">
        <f t="shared" si="0"/>
        <v>1667</v>
      </c>
      <c r="D15" s="789">
        <f t="shared" si="0"/>
        <v>421</v>
      </c>
      <c r="E15" s="789">
        <f t="shared" si="0"/>
        <v>1080</v>
      </c>
      <c r="F15" s="789">
        <f t="shared" si="0"/>
        <v>282</v>
      </c>
      <c r="G15" s="789">
        <f t="shared" si="0"/>
        <v>587</v>
      </c>
      <c r="H15" s="720">
        <v>2020</v>
      </c>
    </row>
    <row r="16" spans="1:8" s="781" customFormat="1" ht="22.5" customHeight="1">
      <c r="A16" s="627" t="s">
        <v>721</v>
      </c>
      <c r="B16" s="788">
        <f>SUM(D16,F16)</f>
        <v>38</v>
      </c>
      <c r="C16" s="788">
        <f>SUM(E16,G16)</f>
        <v>99</v>
      </c>
      <c r="D16" s="519">
        <v>21</v>
      </c>
      <c r="E16" s="519">
        <v>59</v>
      </c>
      <c r="F16" s="790">
        <v>17</v>
      </c>
      <c r="G16" s="790">
        <v>40</v>
      </c>
      <c r="H16" s="538" t="s">
        <v>31</v>
      </c>
    </row>
    <row r="17" spans="1:8" s="781" customFormat="1" ht="22.5" customHeight="1">
      <c r="A17" s="627" t="s">
        <v>722</v>
      </c>
      <c r="B17" s="788">
        <f aca="true" t="shared" si="1" ref="B17:B31">SUM(D17,F17)</f>
        <v>1</v>
      </c>
      <c r="C17" s="788">
        <f>SUM(E17,G17)</f>
        <v>2</v>
      </c>
      <c r="D17" s="519">
        <v>1</v>
      </c>
      <c r="E17" s="519">
        <v>2</v>
      </c>
      <c r="F17" s="790">
        <v>0</v>
      </c>
      <c r="G17" s="790">
        <v>0</v>
      </c>
      <c r="H17" s="628" t="s">
        <v>44</v>
      </c>
    </row>
    <row r="18" spans="1:8" s="781" customFormat="1" ht="22.5" customHeight="1">
      <c r="A18" s="627" t="s">
        <v>723</v>
      </c>
      <c r="B18" s="788">
        <f t="shared" si="1"/>
        <v>27</v>
      </c>
      <c r="C18" s="788">
        <f aca="true" t="shared" si="2" ref="C18:C31">SUM(E18,G18)</f>
        <v>56</v>
      </c>
      <c r="D18" s="519">
        <v>13</v>
      </c>
      <c r="E18" s="519">
        <v>29</v>
      </c>
      <c r="F18" s="790">
        <v>14</v>
      </c>
      <c r="G18" s="790">
        <v>27</v>
      </c>
      <c r="H18" s="628" t="s">
        <v>57</v>
      </c>
    </row>
    <row r="19" spans="1:8" s="781" customFormat="1" ht="22.5" customHeight="1">
      <c r="A19" s="627" t="s">
        <v>724</v>
      </c>
      <c r="B19" s="788">
        <f t="shared" si="1"/>
        <v>18</v>
      </c>
      <c r="C19" s="788">
        <f t="shared" si="2"/>
        <v>40</v>
      </c>
      <c r="D19" s="519">
        <v>10</v>
      </c>
      <c r="E19" s="519">
        <v>27</v>
      </c>
      <c r="F19" s="790">
        <v>8</v>
      </c>
      <c r="G19" s="790">
        <v>13</v>
      </c>
      <c r="H19" s="628" t="s">
        <v>58</v>
      </c>
    </row>
    <row r="20" spans="1:8" s="781" customFormat="1" ht="22.5" customHeight="1">
      <c r="A20" s="627" t="s">
        <v>485</v>
      </c>
      <c r="B20" s="788">
        <f t="shared" si="1"/>
        <v>11</v>
      </c>
      <c r="C20" s="788">
        <f t="shared" si="2"/>
        <v>23</v>
      </c>
      <c r="D20" s="519">
        <v>7</v>
      </c>
      <c r="E20" s="519">
        <v>16</v>
      </c>
      <c r="F20" s="790">
        <v>4</v>
      </c>
      <c r="G20" s="790">
        <v>7</v>
      </c>
      <c r="H20" s="628" t="s">
        <v>59</v>
      </c>
    </row>
    <row r="21" spans="1:8" s="781" customFormat="1" ht="22.5" customHeight="1">
      <c r="A21" s="627" t="s">
        <v>486</v>
      </c>
      <c r="B21" s="788">
        <f t="shared" si="1"/>
        <v>11</v>
      </c>
      <c r="C21" s="788">
        <f t="shared" si="2"/>
        <v>22</v>
      </c>
      <c r="D21" s="519">
        <v>6</v>
      </c>
      <c r="E21" s="519">
        <v>13</v>
      </c>
      <c r="F21" s="790">
        <v>5</v>
      </c>
      <c r="G21" s="790">
        <v>9</v>
      </c>
      <c r="H21" s="628" t="s">
        <v>321</v>
      </c>
    </row>
    <row r="22" spans="1:8" s="781" customFormat="1" ht="22.5" customHeight="1">
      <c r="A22" s="627" t="s">
        <v>488</v>
      </c>
      <c r="B22" s="788">
        <f t="shared" si="1"/>
        <v>28</v>
      </c>
      <c r="C22" s="788">
        <f t="shared" si="2"/>
        <v>63</v>
      </c>
      <c r="D22" s="519">
        <v>18</v>
      </c>
      <c r="E22" s="519">
        <v>44</v>
      </c>
      <c r="F22" s="790">
        <v>10</v>
      </c>
      <c r="G22" s="790">
        <v>19</v>
      </c>
      <c r="H22" s="628" t="s">
        <v>61</v>
      </c>
    </row>
    <row r="23" spans="1:8" s="781" customFormat="1" ht="22.5" customHeight="1">
      <c r="A23" s="627" t="s">
        <v>725</v>
      </c>
      <c r="B23" s="788">
        <f t="shared" si="1"/>
        <v>25</v>
      </c>
      <c r="C23" s="788">
        <f t="shared" si="2"/>
        <v>60</v>
      </c>
      <c r="D23" s="519">
        <v>15</v>
      </c>
      <c r="E23" s="519">
        <v>39</v>
      </c>
      <c r="F23" s="790">
        <v>10</v>
      </c>
      <c r="G23" s="790">
        <v>21</v>
      </c>
      <c r="H23" s="628" t="s">
        <v>322</v>
      </c>
    </row>
    <row r="24" spans="1:8" s="781" customFormat="1" ht="22.5" customHeight="1">
      <c r="A24" s="791" t="s">
        <v>323</v>
      </c>
      <c r="B24" s="788">
        <f t="shared" si="1"/>
        <v>6</v>
      </c>
      <c r="C24" s="788">
        <f t="shared" si="2"/>
        <v>13</v>
      </c>
      <c r="D24" s="519">
        <v>3</v>
      </c>
      <c r="E24" s="519">
        <v>7</v>
      </c>
      <c r="F24" s="790">
        <v>3</v>
      </c>
      <c r="G24" s="790">
        <v>6</v>
      </c>
      <c r="H24" s="628" t="s">
        <v>63</v>
      </c>
    </row>
    <row r="25" spans="1:8" s="781" customFormat="1" ht="22.5" customHeight="1">
      <c r="A25" s="627" t="s">
        <v>492</v>
      </c>
      <c r="B25" s="788">
        <f t="shared" si="1"/>
        <v>6</v>
      </c>
      <c r="C25" s="788">
        <f t="shared" si="2"/>
        <v>12</v>
      </c>
      <c r="D25" s="519">
        <v>6</v>
      </c>
      <c r="E25" s="519">
        <v>12</v>
      </c>
      <c r="F25" s="790">
        <v>0</v>
      </c>
      <c r="G25" s="790">
        <v>0</v>
      </c>
      <c r="H25" s="628" t="s">
        <v>64</v>
      </c>
    </row>
    <row r="26" spans="1:8" s="781" customFormat="1" ht="22.5" customHeight="1">
      <c r="A26" s="627" t="s">
        <v>493</v>
      </c>
      <c r="B26" s="788">
        <f t="shared" si="1"/>
        <v>15</v>
      </c>
      <c r="C26" s="788">
        <f t="shared" si="2"/>
        <v>35</v>
      </c>
      <c r="D26" s="519">
        <v>9</v>
      </c>
      <c r="E26" s="519">
        <v>23</v>
      </c>
      <c r="F26" s="790">
        <v>6</v>
      </c>
      <c r="G26" s="790">
        <v>12</v>
      </c>
      <c r="H26" s="628" t="s">
        <v>324</v>
      </c>
    </row>
    <row r="27" spans="1:8" s="781" customFormat="1" ht="22.5" customHeight="1">
      <c r="A27" s="627" t="s">
        <v>726</v>
      </c>
      <c r="B27" s="788">
        <f t="shared" si="1"/>
        <v>134</v>
      </c>
      <c r="C27" s="788">
        <f t="shared" si="2"/>
        <v>341</v>
      </c>
      <c r="D27" s="519">
        <v>82</v>
      </c>
      <c r="E27" s="519">
        <v>223</v>
      </c>
      <c r="F27" s="790">
        <v>52</v>
      </c>
      <c r="G27" s="790">
        <v>118</v>
      </c>
      <c r="H27" s="628" t="s">
        <v>65</v>
      </c>
    </row>
    <row r="28" spans="1:8" s="781" customFormat="1" ht="22.5" customHeight="1">
      <c r="A28" s="627" t="s">
        <v>727</v>
      </c>
      <c r="B28" s="788">
        <f t="shared" si="1"/>
        <v>49</v>
      </c>
      <c r="C28" s="788">
        <f t="shared" si="2"/>
        <v>118</v>
      </c>
      <c r="D28" s="519">
        <v>33</v>
      </c>
      <c r="E28" s="519">
        <v>88</v>
      </c>
      <c r="F28" s="790">
        <v>16</v>
      </c>
      <c r="G28" s="790">
        <v>30</v>
      </c>
      <c r="H28" s="628" t="s">
        <v>74</v>
      </c>
    </row>
    <row r="29" spans="1:8" s="781" customFormat="1" ht="22.5" customHeight="1">
      <c r="A29" s="627" t="s">
        <v>720</v>
      </c>
      <c r="B29" s="788">
        <f t="shared" si="1"/>
        <v>175</v>
      </c>
      <c r="C29" s="788">
        <f t="shared" si="2"/>
        <v>417</v>
      </c>
      <c r="D29" s="519">
        <v>105</v>
      </c>
      <c r="E29" s="519">
        <v>270</v>
      </c>
      <c r="F29" s="790">
        <v>70</v>
      </c>
      <c r="G29" s="790">
        <v>147</v>
      </c>
      <c r="H29" s="628" t="s">
        <v>75</v>
      </c>
    </row>
    <row r="30" spans="1:8" s="781" customFormat="1" ht="22.5" customHeight="1">
      <c r="A30" s="627" t="s">
        <v>728</v>
      </c>
      <c r="B30" s="788">
        <f t="shared" si="1"/>
        <v>118</v>
      </c>
      <c r="C30" s="788">
        <f t="shared" si="2"/>
        <v>281</v>
      </c>
      <c r="D30" s="519">
        <v>69</v>
      </c>
      <c r="E30" s="519">
        <v>175</v>
      </c>
      <c r="F30" s="790">
        <v>49</v>
      </c>
      <c r="G30" s="790">
        <v>106</v>
      </c>
      <c r="H30" s="628" t="s">
        <v>76</v>
      </c>
    </row>
    <row r="31" spans="1:8" s="781" customFormat="1" ht="22.5" customHeight="1">
      <c r="A31" s="627" t="s">
        <v>729</v>
      </c>
      <c r="B31" s="788">
        <f t="shared" si="1"/>
        <v>41</v>
      </c>
      <c r="C31" s="788">
        <f t="shared" si="2"/>
        <v>85</v>
      </c>
      <c r="D31" s="519">
        <v>23</v>
      </c>
      <c r="E31" s="519">
        <v>53</v>
      </c>
      <c r="F31" s="790">
        <v>18</v>
      </c>
      <c r="G31" s="790">
        <v>32</v>
      </c>
      <c r="H31" s="628" t="s">
        <v>77</v>
      </c>
    </row>
    <row r="32" spans="1:8" s="111" customFormat="1" ht="4.5" customHeight="1" thickBot="1">
      <c r="A32" s="280"/>
      <c r="B32" s="281"/>
      <c r="C32" s="281"/>
      <c r="D32" s="281"/>
      <c r="E32" s="455">
        <f>SUM(E33:E48)</f>
        <v>0</v>
      </c>
      <c r="F32" s="281"/>
      <c r="G32" s="281"/>
      <c r="H32" s="152"/>
    </row>
    <row r="33" spans="2:8" s="111" customFormat="1" ht="3" customHeight="1">
      <c r="B33" s="114"/>
      <c r="C33" s="114"/>
      <c r="D33" s="114"/>
      <c r="E33" s="114"/>
      <c r="F33" s="114"/>
      <c r="G33" s="114"/>
      <c r="H33" s="112"/>
    </row>
    <row r="34" spans="1:8" s="286" customFormat="1" ht="12" customHeight="1">
      <c r="A34" s="283" t="s">
        <v>218</v>
      </c>
      <c r="B34" s="284"/>
      <c r="C34" s="284"/>
      <c r="D34" s="284"/>
      <c r="E34" s="284"/>
      <c r="G34" s="285"/>
      <c r="H34" s="186" t="s">
        <v>317</v>
      </c>
    </row>
    <row r="35" spans="1:8" s="111" customFormat="1" ht="12.75" customHeight="1">
      <c r="A35" s="77"/>
      <c r="B35" s="277"/>
      <c r="C35" s="277"/>
      <c r="D35" s="277"/>
      <c r="E35" s="277"/>
      <c r="F35" s="277"/>
      <c r="G35" s="277"/>
      <c r="H35" s="120"/>
    </row>
  </sheetData>
  <sheetProtection/>
  <mergeCells count="10">
    <mergeCell ref="D8:E8"/>
    <mergeCell ref="D7:E7"/>
    <mergeCell ref="H7:H10"/>
    <mergeCell ref="A3:H3"/>
    <mergeCell ref="A4:H4"/>
    <mergeCell ref="F8:G8"/>
    <mergeCell ref="B7:C7"/>
    <mergeCell ref="B8:C8"/>
    <mergeCell ref="A7:A10"/>
    <mergeCell ref="F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view="pageBreakPreview" zoomScaleSheetLayoutView="100" zoomScalePageLayoutView="0" workbookViewId="0" topLeftCell="A1">
      <selection activeCell="X15" sqref="X15:Y15"/>
    </sheetView>
  </sheetViews>
  <sheetFormatPr defaultColWidth="7.99609375" defaultRowHeight="13.5"/>
  <cols>
    <col min="1" max="1" width="6.77734375" style="320" customWidth="1"/>
    <col min="2" max="2" width="6.77734375" style="321" customWidth="1"/>
    <col min="3" max="35" width="6.77734375" style="312" customWidth="1"/>
    <col min="36" max="37" width="0.671875" style="312" customWidth="1"/>
    <col min="38" max="46" width="0.44140625" style="312" customWidth="1"/>
    <col min="47" max="16384" width="7.99609375" style="312" customWidth="1"/>
  </cols>
  <sheetData>
    <row r="1" spans="1:35" s="1203" customFormat="1" ht="12" customHeight="1">
      <c r="A1" s="992" t="s">
        <v>1084</v>
      </c>
      <c r="B1" s="1222"/>
      <c r="AI1" s="1045" t="s">
        <v>1</v>
      </c>
    </row>
    <row r="2" spans="1:2" s="118" customFormat="1" ht="12" customHeight="1">
      <c r="A2" s="230"/>
      <c r="B2" s="301"/>
    </row>
    <row r="3" spans="1:35" s="5" customFormat="1" ht="22.5">
      <c r="A3" s="1968" t="s">
        <v>1817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  <c r="P3" s="1968"/>
      <c r="Q3" s="2043" t="s">
        <v>1818</v>
      </c>
      <c r="R3" s="2043"/>
      <c r="S3" s="2043"/>
      <c r="T3" s="2043"/>
      <c r="U3" s="2043"/>
      <c r="V3" s="2043"/>
      <c r="W3" s="2043"/>
      <c r="X3" s="2043"/>
      <c r="Y3" s="2043"/>
      <c r="Z3" s="2043"/>
      <c r="AA3" s="2043"/>
      <c r="AB3" s="2043"/>
      <c r="AC3" s="2043"/>
      <c r="AD3" s="2043"/>
      <c r="AE3" s="2043"/>
      <c r="AF3" s="2043"/>
      <c r="AG3" s="2043"/>
      <c r="AH3" s="2043"/>
      <c r="AI3" s="2043"/>
    </row>
    <row r="4" spans="1:35" s="307" customFormat="1" ht="12" customHeight="1">
      <c r="A4" s="305"/>
      <c r="B4" s="306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5"/>
      <c r="AA4" s="305"/>
      <c r="AB4" s="305"/>
      <c r="AC4" s="305"/>
      <c r="AD4" s="305"/>
      <c r="AE4" s="305"/>
      <c r="AF4" s="305"/>
      <c r="AG4" s="305"/>
      <c r="AH4" s="305"/>
      <c r="AI4" s="304"/>
    </row>
    <row r="5" spans="1:35" s="1220" customFormat="1" ht="12" customHeight="1" thickBot="1">
      <c r="A5" s="979" t="s">
        <v>1385</v>
      </c>
      <c r="B5" s="1221"/>
      <c r="AI5" s="1223" t="s">
        <v>1844</v>
      </c>
    </row>
    <row r="6" spans="1:35" s="1484" customFormat="1" ht="24" customHeight="1">
      <c r="A6" s="2050" t="s">
        <v>1828</v>
      </c>
      <c r="B6" s="2056" t="s">
        <v>1837</v>
      </c>
      <c r="C6" s="2057"/>
      <c r="D6" s="2057"/>
      <c r="E6" s="2057"/>
      <c r="F6" s="2057"/>
      <c r="G6" s="2058"/>
      <c r="H6" s="2069" t="s">
        <v>1838</v>
      </c>
      <c r="I6" s="2070"/>
      <c r="J6" s="2070"/>
      <c r="K6" s="2070"/>
      <c r="L6" s="2070"/>
      <c r="M6" s="2070"/>
      <c r="N6" s="2070"/>
      <c r="O6" s="2070"/>
      <c r="P6" s="2071"/>
      <c r="Q6" s="1481" t="s">
        <v>1839</v>
      </c>
      <c r="R6" s="1482"/>
      <c r="S6" s="1482"/>
      <c r="T6" s="1482"/>
      <c r="U6" s="1482"/>
      <c r="V6" s="1482"/>
      <c r="W6" s="1482"/>
      <c r="X6" s="1482"/>
      <c r="Y6" s="1482"/>
      <c r="Z6" s="1483" t="s">
        <v>1840</v>
      </c>
      <c r="AA6" s="1482"/>
      <c r="AB6" s="1482"/>
      <c r="AC6" s="1482"/>
      <c r="AD6" s="1482"/>
      <c r="AE6" s="1482"/>
      <c r="AF6" s="1482"/>
      <c r="AG6" s="1482"/>
      <c r="AH6" s="1482"/>
      <c r="AI6" s="2062" t="s">
        <v>3</v>
      </c>
    </row>
    <row r="7" spans="1:35" s="1484" customFormat="1" ht="23.25" customHeight="1">
      <c r="A7" s="2051"/>
      <c r="B7" s="1485" t="s">
        <v>445</v>
      </c>
      <c r="C7" s="1485"/>
      <c r="D7" s="1486" t="s">
        <v>1829</v>
      </c>
      <c r="E7" s="1486"/>
      <c r="F7" s="1982" t="s">
        <v>1830</v>
      </c>
      <c r="G7" s="2053"/>
      <c r="H7" s="1487" t="s">
        <v>1831</v>
      </c>
      <c r="I7" s="1485"/>
      <c r="J7" s="1485"/>
      <c r="K7" s="1485" t="s">
        <v>1841</v>
      </c>
      <c r="L7" s="1485"/>
      <c r="M7" s="1485"/>
      <c r="N7" s="2066" t="s">
        <v>1823</v>
      </c>
      <c r="O7" s="2067"/>
      <c r="P7" s="2068"/>
      <c r="Q7" s="1487" t="s">
        <v>1831</v>
      </c>
      <c r="R7" s="1485"/>
      <c r="S7" s="1485"/>
      <c r="T7" s="1485" t="s">
        <v>1832</v>
      </c>
      <c r="U7" s="1485"/>
      <c r="V7" s="1485"/>
      <c r="W7" s="1488" t="s">
        <v>1821</v>
      </c>
      <c r="X7" s="1485"/>
      <c r="Y7" s="1485"/>
      <c r="Z7" s="1487" t="s">
        <v>1831</v>
      </c>
      <c r="AA7" s="1485"/>
      <c r="AB7" s="1485"/>
      <c r="AC7" s="1488" t="s">
        <v>1824</v>
      </c>
      <c r="AD7" s="1485"/>
      <c r="AE7" s="1485"/>
      <c r="AF7" s="1488" t="s">
        <v>1825</v>
      </c>
      <c r="AG7" s="1485"/>
      <c r="AH7" s="1485"/>
      <c r="AI7" s="2063"/>
    </row>
    <row r="8" spans="1:35" s="1484" customFormat="1" ht="15.75" customHeight="1">
      <c r="A8" s="2051"/>
      <c r="B8" s="1489" t="s">
        <v>72</v>
      </c>
      <c r="C8" s="1490"/>
      <c r="D8" s="1489" t="s">
        <v>119</v>
      </c>
      <c r="E8" s="1490"/>
      <c r="F8" s="2054"/>
      <c r="G8" s="2055"/>
      <c r="H8" s="2059" t="s">
        <v>250</v>
      </c>
      <c r="I8" s="2060"/>
      <c r="J8" s="2061"/>
      <c r="K8" s="1490" t="s">
        <v>121</v>
      </c>
      <c r="L8" s="1489"/>
      <c r="M8" s="1490"/>
      <c r="N8" s="2054" t="s">
        <v>251</v>
      </c>
      <c r="O8" s="2065"/>
      <c r="P8" s="2055"/>
      <c r="Q8" s="2059" t="s">
        <v>250</v>
      </c>
      <c r="R8" s="2060"/>
      <c r="S8" s="2061"/>
      <c r="T8" s="1490" t="s">
        <v>121</v>
      </c>
      <c r="U8" s="1489"/>
      <c r="V8" s="1490"/>
      <c r="W8" s="1489" t="s">
        <v>1822</v>
      </c>
      <c r="X8" s="1490"/>
      <c r="Y8" s="1490"/>
      <c r="Z8" s="2059" t="s">
        <v>250</v>
      </c>
      <c r="AA8" s="2060"/>
      <c r="AB8" s="2061"/>
      <c r="AC8" s="1490" t="s">
        <v>121</v>
      </c>
      <c r="AD8" s="1489"/>
      <c r="AE8" s="1490"/>
      <c r="AF8" s="1489" t="s">
        <v>1822</v>
      </c>
      <c r="AG8" s="1490"/>
      <c r="AH8" s="1490"/>
      <c r="AI8" s="2063"/>
    </row>
    <row r="9" spans="1:35" s="1484" customFormat="1" ht="14.25" customHeight="1">
      <c r="A9" s="2051"/>
      <c r="B9" s="2046" t="s">
        <v>1842</v>
      </c>
      <c r="C9" s="2046" t="s">
        <v>1833</v>
      </c>
      <c r="D9" s="2046" t="s">
        <v>1842</v>
      </c>
      <c r="E9" s="2046" t="s">
        <v>1833</v>
      </c>
      <c r="F9" s="2046" t="s">
        <v>1842</v>
      </c>
      <c r="G9" s="2046" t="s">
        <v>1843</v>
      </c>
      <c r="H9" s="2044" t="s">
        <v>1834</v>
      </c>
      <c r="I9" s="2044" t="s">
        <v>1835</v>
      </c>
      <c r="J9" s="2044" t="s">
        <v>1836</v>
      </c>
      <c r="K9" s="2044" t="s">
        <v>1834</v>
      </c>
      <c r="L9" s="2044" t="s">
        <v>1835</v>
      </c>
      <c r="M9" s="2044" t="s">
        <v>1836</v>
      </c>
      <c r="N9" s="2044" t="s">
        <v>1834</v>
      </c>
      <c r="O9" s="2044" t="s">
        <v>1835</v>
      </c>
      <c r="P9" s="2044" t="s">
        <v>1836</v>
      </c>
      <c r="Q9" s="2044" t="s">
        <v>1834</v>
      </c>
      <c r="R9" s="2044" t="s">
        <v>1835</v>
      </c>
      <c r="S9" s="2044" t="s">
        <v>1836</v>
      </c>
      <c r="T9" s="2046" t="s">
        <v>1834</v>
      </c>
      <c r="U9" s="2044" t="s">
        <v>1835</v>
      </c>
      <c r="V9" s="2044" t="s">
        <v>1836</v>
      </c>
      <c r="W9" s="2046" t="s">
        <v>1834</v>
      </c>
      <c r="X9" s="2044" t="s">
        <v>1835</v>
      </c>
      <c r="Y9" s="2044" t="s">
        <v>1836</v>
      </c>
      <c r="Z9" s="2044" t="s">
        <v>1834</v>
      </c>
      <c r="AA9" s="2044" t="s">
        <v>1835</v>
      </c>
      <c r="AB9" s="2044" t="s">
        <v>1836</v>
      </c>
      <c r="AC9" s="2046" t="s">
        <v>1834</v>
      </c>
      <c r="AD9" s="2044" t="s">
        <v>1835</v>
      </c>
      <c r="AE9" s="2044" t="s">
        <v>1836</v>
      </c>
      <c r="AF9" s="2046" t="s">
        <v>1834</v>
      </c>
      <c r="AG9" s="2044" t="s">
        <v>1835</v>
      </c>
      <c r="AH9" s="2044" t="s">
        <v>1836</v>
      </c>
      <c r="AI9" s="2063"/>
    </row>
    <row r="10" spans="1:35" s="1484" customFormat="1" ht="14.25" customHeight="1">
      <c r="A10" s="2051"/>
      <c r="B10" s="2047"/>
      <c r="C10" s="2047"/>
      <c r="D10" s="2047"/>
      <c r="E10" s="2047"/>
      <c r="F10" s="2047"/>
      <c r="G10" s="2047"/>
      <c r="H10" s="2045"/>
      <c r="I10" s="2045"/>
      <c r="J10" s="2045"/>
      <c r="K10" s="2045"/>
      <c r="L10" s="2045"/>
      <c r="M10" s="2045"/>
      <c r="N10" s="2045"/>
      <c r="O10" s="2045"/>
      <c r="P10" s="2045"/>
      <c r="Q10" s="2045"/>
      <c r="R10" s="2045"/>
      <c r="S10" s="2045"/>
      <c r="T10" s="2047"/>
      <c r="U10" s="2045"/>
      <c r="V10" s="2045"/>
      <c r="W10" s="2047"/>
      <c r="X10" s="2045"/>
      <c r="Y10" s="2045"/>
      <c r="Z10" s="2045"/>
      <c r="AA10" s="2045"/>
      <c r="AB10" s="2045"/>
      <c r="AC10" s="2047"/>
      <c r="AD10" s="2045"/>
      <c r="AE10" s="2045"/>
      <c r="AF10" s="2047"/>
      <c r="AG10" s="2045"/>
      <c r="AH10" s="2045"/>
      <c r="AI10" s="2063"/>
    </row>
    <row r="11" spans="1:35" s="1484" customFormat="1" ht="14.25" customHeight="1">
      <c r="A11" s="2051"/>
      <c r="B11" s="2047" t="s">
        <v>122</v>
      </c>
      <c r="C11" s="2047" t="s">
        <v>252</v>
      </c>
      <c r="D11" s="2047" t="s">
        <v>122</v>
      </c>
      <c r="E11" s="2047" t="s">
        <v>252</v>
      </c>
      <c r="F11" s="2047" t="s">
        <v>122</v>
      </c>
      <c r="G11" s="2047" t="s">
        <v>252</v>
      </c>
      <c r="H11" s="2045" t="s">
        <v>72</v>
      </c>
      <c r="I11" s="2045" t="s">
        <v>119</v>
      </c>
      <c r="J11" s="2045" t="s">
        <v>120</v>
      </c>
      <c r="K11" s="2045" t="s">
        <v>72</v>
      </c>
      <c r="L11" s="2045" t="s">
        <v>119</v>
      </c>
      <c r="M11" s="2045" t="s">
        <v>120</v>
      </c>
      <c r="N11" s="2045" t="s">
        <v>72</v>
      </c>
      <c r="O11" s="2045" t="s">
        <v>119</v>
      </c>
      <c r="P11" s="2045" t="s">
        <v>120</v>
      </c>
      <c r="Q11" s="2045" t="s">
        <v>72</v>
      </c>
      <c r="R11" s="2045" t="s">
        <v>119</v>
      </c>
      <c r="S11" s="2045" t="s">
        <v>120</v>
      </c>
      <c r="T11" s="2047" t="s">
        <v>72</v>
      </c>
      <c r="U11" s="2045" t="s">
        <v>119</v>
      </c>
      <c r="V11" s="2045" t="s">
        <v>120</v>
      </c>
      <c r="W11" s="2047" t="s">
        <v>72</v>
      </c>
      <c r="X11" s="2045" t="s">
        <v>119</v>
      </c>
      <c r="Y11" s="2045" t="s">
        <v>120</v>
      </c>
      <c r="Z11" s="2045" t="s">
        <v>72</v>
      </c>
      <c r="AA11" s="2045" t="s">
        <v>119</v>
      </c>
      <c r="AB11" s="2045" t="s">
        <v>120</v>
      </c>
      <c r="AC11" s="2047" t="s">
        <v>72</v>
      </c>
      <c r="AD11" s="2045" t="s">
        <v>119</v>
      </c>
      <c r="AE11" s="2045" t="s">
        <v>120</v>
      </c>
      <c r="AF11" s="2047" t="s">
        <v>72</v>
      </c>
      <c r="AG11" s="2045" t="s">
        <v>119</v>
      </c>
      <c r="AH11" s="2045" t="s">
        <v>120</v>
      </c>
      <c r="AI11" s="2063"/>
    </row>
    <row r="12" spans="1:35" s="1484" customFormat="1" ht="14.25" customHeight="1">
      <c r="A12" s="2052"/>
      <c r="B12" s="2048"/>
      <c r="C12" s="2048"/>
      <c r="D12" s="2048"/>
      <c r="E12" s="2048"/>
      <c r="F12" s="2048"/>
      <c r="G12" s="2048"/>
      <c r="H12" s="2049"/>
      <c r="I12" s="2049"/>
      <c r="J12" s="2049"/>
      <c r="K12" s="2049"/>
      <c r="L12" s="2049"/>
      <c r="M12" s="2049"/>
      <c r="N12" s="2049"/>
      <c r="O12" s="2049"/>
      <c r="P12" s="2049"/>
      <c r="Q12" s="2049"/>
      <c r="R12" s="2049"/>
      <c r="S12" s="2049"/>
      <c r="T12" s="2048"/>
      <c r="U12" s="2049"/>
      <c r="V12" s="2049"/>
      <c r="W12" s="2048"/>
      <c r="X12" s="2049"/>
      <c r="Y12" s="2049"/>
      <c r="Z12" s="2049"/>
      <c r="AA12" s="2049"/>
      <c r="AB12" s="2049"/>
      <c r="AC12" s="2048"/>
      <c r="AD12" s="2049"/>
      <c r="AE12" s="2049"/>
      <c r="AF12" s="2048"/>
      <c r="AG12" s="2049"/>
      <c r="AH12" s="2049"/>
      <c r="AI12" s="2064"/>
    </row>
    <row r="13" spans="1:35" s="1493" customFormat="1" ht="20.25" customHeight="1">
      <c r="A13" s="1491">
        <v>2018</v>
      </c>
      <c r="B13" s="1479">
        <v>0</v>
      </c>
      <c r="C13" s="1479">
        <v>0</v>
      </c>
      <c r="D13" s="1479">
        <v>0</v>
      </c>
      <c r="E13" s="1479">
        <v>0</v>
      </c>
      <c r="F13" s="1479">
        <v>0</v>
      </c>
      <c r="G13" s="1479">
        <v>0</v>
      </c>
      <c r="H13" s="1479">
        <v>83</v>
      </c>
      <c r="I13" s="1479">
        <v>1</v>
      </c>
      <c r="J13" s="1479">
        <v>82</v>
      </c>
      <c r="K13" s="1479">
        <v>4760</v>
      </c>
      <c r="L13" s="1479">
        <v>2624</v>
      </c>
      <c r="M13" s="1479">
        <v>2136</v>
      </c>
      <c r="N13" s="1479">
        <v>3050</v>
      </c>
      <c r="O13" s="1479">
        <v>2390</v>
      </c>
      <c r="P13" s="1479">
        <v>660</v>
      </c>
      <c r="Q13" s="1479">
        <v>59</v>
      </c>
      <c r="R13" s="1479">
        <v>1</v>
      </c>
      <c r="S13" s="1479">
        <v>58</v>
      </c>
      <c r="T13" s="1479">
        <v>12448</v>
      </c>
      <c r="U13" s="1479">
        <v>8510</v>
      </c>
      <c r="V13" s="1479">
        <v>3938</v>
      </c>
      <c r="W13" s="1479">
        <v>5235</v>
      </c>
      <c r="X13" s="1479">
        <v>3990</v>
      </c>
      <c r="Y13" s="1479">
        <v>1245</v>
      </c>
      <c r="Z13" s="1479">
        <v>6</v>
      </c>
      <c r="AA13" s="1479">
        <v>0</v>
      </c>
      <c r="AB13" s="1479">
        <v>6</v>
      </c>
      <c r="AC13" s="1479">
        <v>1130</v>
      </c>
      <c r="AD13" s="1479">
        <v>0</v>
      </c>
      <c r="AE13" s="1479">
        <v>1130</v>
      </c>
      <c r="AF13" s="1479">
        <v>23</v>
      </c>
      <c r="AG13" s="1479">
        <v>0</v>
      </c>
      <c r="AH13" s="1479">
        <v>23</v>
      </c>
      <c r="AI13" s="1492">
        <v>2018</v>
      </c>
    </row>
    <row r="14" spans="1:35" s="1494" customFormat="1" ht="20.25" customHeight="1">
      <c r="A14" s="1478">
        <v>2019</v>
      </c>
      <c r="B14" s="1480">
        <v>0</v>
      </c>
      <c r="C14" s="1473">
        <v>0</v>
      </c>
      <c r="D14" s="1473">
        <v>0</v>
      </c>
      <c r="E14" s="1473">
        <v>0</v>
      </c>
      <c r="F14" s="1473">
        <v>0</v>
      </c>
      <c r="G14" s="1473">
        <v>0</v>
      </c>
      <c r="H14" s="1473">
        <v>87</v>
      </c>
      <c r="I14" s="1473">
        <v>1</v>
      </c>
      <c r="J14" s="1473">
        <v>86</v>
      </c>
      <c r="K14" s="1473">
        <v>4770</v>
      </c>
      <c r="L14" s="1473">
        <v>2624</v>
      </c>
      <c r="M14" s="1473">
        <v>2146</v>
      </c>
      <c r="N14" s="1474">
        <v>3154</v>
      </c>
      <c r="O14" s="1475">
        <v>2485</v>
      </c>
      <c r="P14" s="1473">
        <v>669</v>
      </c>
      <c r="Q14" s="1473">
        <v>59</v>
      </c>
      <c r="R14" s="1473">
        <v>1</v>
      </c>
      <c r="S14" s="1473">
        <v>58</v>
      </c>
      <c r="T14" s="1473">
        <v>15226</v>
      </c>
      <c r="U14" s="1473">
        <v>11288</v>
      </c>
      <c r="V14" s="1473">
        <v>3938</v>
      </c>
      <c r="W14" s="1473">
        <v>6048</v>
      </c>
      <c r="X14" s="1473">
        <v>4803</v>
      </c>
      <c r="Y14" s="1473">
        <v>1245</v>
      </c>
      <c r="Z14" s="1473">
        <v>11</v>
      </c>
      <c r="AA14" s="1473">
        <v>0</v>
      </c>
      <c r="AB14" s="1473">
        <v>11</v>
      </c>
      <c r="AC14" s="1473">
        <v>1200</v>
      </c>
      <c r="AD14" s="1473">
        <v>0</v>
      </c>
      <c r="AE14" s="1473">
        <v>1200</v>
      </c>
      <c r="AF14" s="1473">
        <v>35</v>
      </c>
      <c r="AG14" s="1473">
        <v>0</v>
      </c>
      <c r="AH14" s="1473">
        <v>35</v>
      </c>
      <c r="AI14" s="1477">
        <v>2019</v>
      </c>
    </row>
    <row r="15" spans="1:35" s="1495" customFormat="1" ht="20.25" customHeight="1">
      <c r="A15" s="823">
        <v>2020</v>
      </c>
      <c r="B15" s="1480">
        <v>0</v>
      </c>
      <c r="C15" s="1480">
        <v>0</v>
      </c>
      <c r="D15" s="1480">
        <v>0</v>
      </c>
      <c r="E15" s="1480">
        <v>0</v>
      </c>
      <c r="F15" s="1480">
        <v>0</v>
      </c>
      <c r="G15" s="1480">
        <v>0</v>
      </c>
      <c r="H15" s="1470">
        <v>94</v>
      </c>
      <c r="I15" s="1470">
        <v>1</v>
      </c>
      <c r="J15" s="1470">
        <v>93</v>
      </c>
      <c r="K15" s="1470">
        <v>4794</v>
      </c>
      <c r="L15" s="1470">
        <v>2624</v>
      </c>
      <c r="M15" s="1470">
        <v>2170</v>
      </c>
      <c r="N15" s="1471">
        <v>3096</v>
      </c>
      <c r="O15" s="1472">
        <v>2403</v>
      </c>
      <c r="P15" s="1470">
        <v>693</v>
      </c>
      <c r="Q15" s="1470">
        <v>59</v>
      </c>
      <c r="R15" s="1470">
        <v>1</v>
      </c>
      <c r="S15" s="1470">
        <v>58</v>
      </c>
      <c r="T15" s="1470">
        <v>15226</v>
      </c>
      <c r="U15" s="1470">
        <v>11288</v>
      </c>
      <c r="V15" s="1470">
        <v>3938</v>
      </c>
      <c r="W15" s="1470">
        <v>7614</v>
      </c>
      <c r="X15" s="1470">
        <v>6369</v>
      </c>
      <c r="Y15" s="1470">
        <v>1245</v>
      </c>
      <c r="Z15" s="1470">
        <v>17</v>
      </c>
      <c r="AA15" s="1470">
        <v>1</v>
      </c>
      <c r="AB15" s="1470">
        <v>16</v>
      </c>
      <c r="AC15" s="1470">
        <v>4296</v>
      </c>
      <c r="AD15" s="1470">
        <v>3000</v>
      </c>
      <c r="AE15" s="1470">
        <v>1296</v>
      </c>
      <c r="AF15" s="1470">
        <v>93</v>
      </c>
      <c r="AG15" s="1470">
        <v>5</v>
      </c>
      <c r="AH15" s="1470">
        <v>88</v>
      </c>
      <c r="AI15" s="824">
        <v>2020</v>
      </c>
    </row>
    <row r="16" spans="1:35" s="118" customFormat="1" ht="0.75" customHeight="1">
      <c r="A16" s="309"/>
      <c r="B16" s="308"/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10"/>
      <c r="AA16" s="310"/>
      <c r="AB16" s="308"/>
      <c r="AC16" s="310"/>
      <c r="AD16" s="310"/>
      <c r="AE16" s="308"/>
      <c r="AF16" s="310"/>
      <c r="AG16" s="310"/>
      <c r="AH16" s="308"/>
      <c r="AI16" s="311"/>
    </row>
    <row r="17" spans="1:35" ht="3" customHeight="1" thickBot="1">
      <c r="A17" s="238"/>
      <c r="B17" s="1226"/>
      <c r="C17" s="1224"/>
      <c r="D17" s="1224"/>
      <c r="E17" s="1224"/>
      <c r="F17" s="1224"/>
      <c r="G17" s="1224"/>
      <c r="H17" s="1224"/>
      <c r="I17" s="1224"/>
      <c r="J17" s="1224"/>
      <c r="K17" s="1224"/>
      <c r="L17" s="1224"/>
      <c r="M17" s="1224"/>
      <c r="N17" s="1224"/>
      <c r="O17" s="1224"/>
      <c r="P17" s="1224"/>
      <c r="Q17" s="1224"/>
      <c r="R17" s="1224"/>
      <c r="S17" s="1224"/>
      <c r="T17" s="1224"/>
      <c r="U17" s="1224"/>
      <c r="V17" s="1224"/>
      <c r="W17" s="1224"/>
      <c r="X17" s="1224"/>
      <c r="Y17" s="1224"/>
      <c r="Z17" s="1227"/>
      <c r="AA17" s="1227"/>
      <c r="AB17" s="1227"/>
      <c r="AC17" s="1227"/>
      <c r="AD17" s="1227"/>
      <c r="AE17" s="1227"/>
      <c r="AF17" s="1227"/>
      <c r="AG17" s="1227"/>
      <c r="AH17" s="1227"/>
      <c r="AI17" s="1225"/>
    </row>
    <row r="18" spans="1:35" ht="3" customHeight="1">
      <c r="A18" s="237"/>
      <c r="B18" s="315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AI18" s="314"/>
    </row>
    <row r="19" spans="1:35" ht="12" customHeight="1">
      <c r="A19" s="852" t="s">
        <v>1845</v>
      </c>
      <c r="B19" s="315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AI19" s="314"/>
    </row>
    <row r="20" spans="1:35" ht="12" customHeight="1">
      <c r="A20" s="852" t="s">
        <v>1827</v>
      </c>
      <c r="B20" s="315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AI20" s="314"/>
    </row>
    <row r="21" spans="1:35" ht="12" customHeight="1">
      <c r="A21" s="852" t="s">
        <v>1826</v>
      </c>
      <c r="B21" s="315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AI21" s="314"/>
    </row>
    <row r="22" spans="1:31" s="118" customFormat="1" ht="12" customHeight="1">
      <c r="A22" s="230" t="s">
        <v>198</v>
      </c>
      <c r="B22" s="232"/>
      <c r="Q22" s="32" t="s">
        <v>1820</v>
      </c>
      <c r="Z22" s="32"/>
      <c r="AC22" s="232"/>
      <c r="AD22" s="232"/>
      <c r="AE22" s="232"/>
    </row>
    <row r="23" spans="1:2" s="317" customFormat="1" ht="8.25">
      <c r="A23" s="318"/>
      <c r="B23" s="319"/>
    </row>
    <row r="24" spans="1:34" s="317" customFormat="1" ht="15">
      <c r="A24" s="442"/>
      <c r="B24" s="411"/>
      <c r="C24" s="10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</row>
    <row r="25" spans="1:2" s="317" customFormat="1" ht="8.25">
      <c r="A25" s="318"/>
      <c r="B25" s="319"/>
    </row>
    <row r="26" spans="1:2" s="317" customFormat="1" ht="29.25" customHeight="1">
      <c r="A26" s="318"/>
      <c r="B26" s="319"/>
    </row>
    <row r="28" ht="15.75">
      <c r="J28" s="1476"/>
    </row>
  </sheetData>
  <sheetProtection/>
  <mergeCells count="78">
    <mergeCell ref="X9:X10"/>
    <mergeCell ref="A3:P3"/>
    <mergeCell ref="N8:P8"/>
    <mergeCell ref="N7:P7"/>
    <mergeCell ref="H6:P6"/>
    <mergeCell ref="V9:V10"/>
    <mergeCell ref="W9:W10"/>
    <mergeCell ref="Q8:S8"/>
    <mergeCell ref="Q9:Q10"/>
    <mergeCell ref="R9:R10"/>
    <mergeCell ref="Y9:Y10"/>
    <mergeCell ref="Q11:Q12"/>
    <mergeCell ref="R11:R12"/>
    <mergeCell ref="S11:S12"/>
    <mergeCell ref="T11:T12"/>
    <mergeCell ref="U11:U12"/>
    <mergeCell ref="V11:V12"/>
    <mergeCell ref="W11:W12"/>
    <mergeCell ref="X11:X12"/>
    <mergeCell ref="Y11:Y12"/>
    <mergeCell ref="S9:S10"/>
    <mergeCell ref="T9:T10"/>
    <mergeCell ref="U9:U10"/>
    <mergeCell ref="N9:N10"/>
    <mergeCell ref="O9:O10"/>
    <mergeCell ref="P9:P10"/>
    <mergeCell ref="N11:N12"/>
    <mergeCell ref="O11:O12"/>
    <mergeCell ref="P11:P12"/>
    <mergeCell ref="K9:K10"/>
    <mergeCell ref="L9:L10"/>
    <mergeCell ref="M9:M10"/>
    <mergeCell ref="K11:K12"/>
    <mergeCell ref="L11:L12"/>
    <mergeCell ref="M11:M12"/>
    <mergeCell ref="H9:H10"/>
    <mergeCell ref="I9:I10"/>
    <mergeCell ref="J9:J10"/>
    <mergeCell ref="H11:H12"/>
    <mergeCell ref="I11:I12"/>
    <mergeCell ref="J11:J12"/>
    <mergeCell ref="F7:G8"/>
    <mergeCell ref="B6:G6"/>
    <mergeCell ref="H8:J8"/>
    <mergeCell ref="Z8:AB8"/>
    <mergeCell ref="AI6:AI12"/>
    <mergeCell ref="AE11:AE12"/>
    <mergeCell ref="AD11:AD12"/>
    <mergeCell ref="AC11:AC12"/>
    <mergeCell ref="AE9:AE10"/>
    <mergeCell ref="AF9:AF10"/>
    <mergeCell ref="AG11:AG12"/>
    <mergeCell ref="AA9:AA10"/>
    <mergeCell ref="AA11:AA12"/>
    <mergeCell ref="AF11:AF12"/>
    <mergeCell ref="AB9:AB10"/>
    <mergeCell ref="AC9:AC10"/>
    <mergeCell ref="AD9:AD10"/>
    <mergeCell ref="A6:A12"/>
    <mergeCell ref="AB11:AB12"/>
    <mergeCell ref="Z11:Z12"/>
    <mergeCell ref="D9:D10"/>
    <mergeCell ref="D11:D12"/>
    <mergeCell ref="E9:E10"/>
    <mergeCell ref="E11:E12"/>
    <mergeCell ref="F9:F10"/>
    <mergeCell ref="F11:F12"/>
    <mergeCell ref="G9:G10"/>
    <mergeCell ref="Q3:AI3"/>
    <mergeCell ref="Z9:Z10"/>
    <mergeCell ref="C9:C10"/>
    <mergeCell ref="C11:C12"/>
    <mergeCell ref="B9:B10"/>
    <mergeCell ref="B11:B12"/>
    <mergeCell ref="G11:G12"/>
    <mergeCell ref="AG9:AG10"/>
    <mergeCell ref="AH9:AH10"/>
    <mergeCell ref="AH11:AH12"/>
  </mergeCells>
  <printOptions horizontalCentered="1"/>
  <pageMargins left="0.984251968503937" right="0.984251968503937" top="0.5905511811023623" bottom="0.5905511811023623" header="0" footer="0"/>
  <pageSetup fitToHeight="1" fitToWidth="1" horizontalDpi="600" verticalDpi="600" orientation="landscape" pageOrder="overThenDown" paperSize="9" scale="45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I34"/>
  <sheetViews>
    <sheetView zoomScale="80" zoomScaleNormal="80" zoomScaleSheetLayoutView="100" zoomScalePageLayoutView="0" workbookViewId="0" topLeftCell="G1">
      <selection activeCell="N26" sqref="N26:P26"/>
    </sheetView>
  </sheetViews>
  <sheetFormatPr defaultColWidth="8.88671875" defaultRowHeight="13.5"/>
  <cols>
    <col min="1" max="1" width="8.77734375" style="119" customWidth="1"/>
    <col min="2" max="2" width="10.99609375" style="288" customWidth="1"/>
    <col min="3" max="16" width="8.77734375" style="288" customWidth="1"/>
    <col min="17" max="17" width="8.77734375" style="129" customWidth="1"/>
    <col min="18" max="18" width="8.77734375" style="119" customWidth="1"/>
    <col min="19" max="33" width="8.77734375" style="288" customWidth="1"/>
    <col min="34" max="34" width="14.4453125" style="288" customWidth="1"/>
    <col min="35" max="35" width="8.77734375" style="129" customWidth="1"/>
    <col min="36" max="38" width="0.671875" style="117" customWidth="1"/>
    <col min="39" max="16384" width="8.88671875" style="117" customWidth="1"/>
  </cols>
  <sheetData>
    <row r="1" spans="1:35" s="1043" customFormat="1" ht="11.25">
      <c r="A1" s="992" t="s">
        <v>1084</v>
      </c>
      <c r="B1" s="1218"/>
      <c r="C1" s="1218"/>
      <c r="D1" s="1218"/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045" t="s">
        <v>32</v>
      </c>
      <c r="R1" s="992" t="s">
        <v>1084</v>
      </c>
      <c r="S1" s="1218"/>
      <c r="T1" s="1218"/>
      <c r="U1" s="1218"/>
      <c r="V1" s="1218"/>
      <c r="W1" s="1218"/>
      <c r="X1" s="1218"/>
      <c r="Y1" s="1218"/>
      <c r="Z1" s="1218"/>
      <c r="AA1" s="1218"/>
      <c r="AB1" s="1218"/>
      <c r="AC1" s="1218"/>
      <c r="AD1" s="1218"/>
      <c r="AE1" s="1218"/>
      <c r="AF1" s="1218"/>
      <c r="AG1" s="1218"/>
      <c r="AH1" s="1218"/>
      <c r="AI1" s="1045" t="s">
        <v>32</v>
      </c>
    </row>
    <row r="2" spans="1:35" s="111" customFormat="1" ht="12">
      <c r="A2" s="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20"/>
      <c r="R2" s="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120"/>
    </row>
    <row r="3" spans="1:35" s="137" customFormat="1" ht="23.25">
      <c r="A3" s="2041" t="s">
        <v>357</v>
      </c>
      <c r="B3" s="2041"/>
      <c r="C3" s="2041"/>
      <c r="D3" s="2041"/>
      <c r="E3" s="2041"/>
      <c r="F3" s="2041"/>
      <c r="G3" s="2041"/>
      <c r="H3" s="2041" t="s">
        <v>704</v>
      </c>
      <c r="I3" s="2041"/>
      <c r="J3" s="2041"/>
      <c r="K3" s="2041"/>
      <c r="L3" s="2041"/>
      <c r="M3" s="2041"/>
      <c r="N3" s="2041"/>
      <c r="O3" s="2041"/>
      <c r="P3" s="2041"/>
      <c r="Q3" s="148"/>
      <c r="R3" s="148"/>
      <c r="S3" s="2041" t="s">
        <v>705</v>
      </c>
      <c r="T3" s="2041"/>
      <c r="U3" s="2041"/>
      <c r="V3" s="2041"/>
      <c r="W3" s="2041"/>
      <c r="X3" s="2041"/>
      <c r="Y3" s="2041"/>
      <c r="Z3" s="443"/>
      <c r="AA3" s="443"/>
      <c r="AB3" s="443"/>
      <c r="AC3" s="443" t="s">
        <v>706</v>
      </c>
      <c r="AD3" s="443"/>
      <c r="AE3" s="443"/>
      <c r="AF3" s="443"/>
      <c r="AG3" s="443"/>
      <c r="AH3" s="443"/>
      <c r="AI3" s="443"/>
    </row>
    <row r="4" spans="1:35" s="110" customFormat="1" ht="12">
      <c r="A4" s="7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79"/>
      <c r="R4" s="79"/>
      <c r="S4" s="289"/>
      <c r="T4" s="289"/>
      <c r="U4" s="289"/>
      <c r="V4" s="289"/>
      <c r="W4" s="289"/>
      <c r="X4" s="289"/>
      <c r="Y4" s="289"/>
      <c r="Z4" s="289"/>
      <c r="AA4" s="289"/>
      <c r="AB4" s="279"/>
      <c r="AC4" s="279"/>
      <c r="AD4" s="279"/>
      <c r="AE4" s="279"/>
      <c r="AF4" s="279"/>
      <c r="AG4" s="279"/>
      <c r="AH4" s="279"/>
      <c r="AI4" s="279"/>
    </row>
    <row r="5" spans="1:35" s="770" customFormat="1" ht="17.25" customHeight="1" thickBot="1">
      <c r="A5" s="770" t="s">
        <v>1387</v>
      </c>
      <c r="B5" s="1219"/>
      <c r="C5" s="1219"/>
      <c r="D5" s="1219"/>
      <c r="E5" s="1219"/>
      <c r="F5" s="1219"/>
      <c r="G5" s="1219"/>
      <c r="H5" s="1219"/>
      <c r="I5" s="1219"/>
      <c r="J5" s="1219"/>
      <c r="K5" s="1219"/>
      <c r="L5" s="1219"/>
      <c r="M5" s="1219"/>
      <c r="N5" s="1219"/>
      <c r="O5" s="1219"/>
      <c r="P5" s="1219"/>
      <c r="Q5" s="771" t="s">
        <v>39</v>
      </c>
      <c r="R5" s="770" t="s">
        <v>1387</v>
      </c>
      <c r="S5" s="1219"/>
      <c r="T5" s="1219"/>
      <c r="U5" s="1219"/>
      <c r="V5" s="1219"/>
      <c r="W5" s="1219"/>
      <c r="X5" s="1219"/>
      <c r="Y5" s="1219"/>
      <c r="Z5" s="1219"/>
      <c r="AA5" s="1219"/>
      <c r="AB5" s="1219"/>
      <c r="AC5" s="1219"/>
      <c r="AD5" s="1219"/>
      <c r="AE5" s="1219"/>
      <c r="AF5" s="1219"/>
      <c r="AG5" s="1219"/>
      <c r="AH5" s="1219"/>
      <c r="AI5" s="771" t="s">
        <v>39</v>
      </c>
    </row>
    <row r="6" spans="1:35" s="102" customFormat="1" ht="25.5" customHeight="1">
      <c r="A6" s="1896" t="s">
        <v>1528</v>
      </c>
      <c r="B6" s="2076" t="s">
        <v>1508</v>
      </c>
      <c r="C6" s="2072"/>
      <c r="D6" s="2072"/>
      <c r="E6" s="2072"/>
      <c r="F6" s="2072"/>
      <c r="G6" s="2072"/>
      <c r="H6" s="2072" t="s">
        <v>1508</v>
      </c>
      <c r="I6" s="2072"/>
      <c r="J6" s="2072"/>
      <c r="K6" s="2072"/>
      <c r="L6" s="2072"/>
      <c r="M6" s="2072"/>
      <c r="N6" s="2072"/>
      <c r="O6" s="2072"/>
      <c r="P6" s="2073"/>
      <c r="Q6" s="1586" t="s">
        <v>33</v>
      </c>
      <c r="R6" s="1896" t="s">
        <v>1524</v>
      </c>
      <c r="S6" s="2076" t="s">
        <v>1525</v>
      </c>
      <c r="T6" s="2072"/>
      <c r="U6" s="2072"/>
      <c r="V6" s="2072"/>
      <c r="W6" s="2072"/>
      <c r="X6" s="2072"/>
      <c r="Y6" s="2072"/>
      <c r="Z6" s="2072"/>
      <c r="AA6" s="2072"/>
      <c r="AB6" s="2072" t="s">
        <v>1508</v>
      </c>
      <c r="AC6" s="2072"/>
      <c r="AD6" s="2072"/>
      <c r="AE6" s="2072"/>
      <c r="AF6" s="2072"/>
      <c r="AG6" s="2073"/>
      <c r="AH6" s="2078" t="s">
        <v>1526</v>
      </c>
      <c r="AI6" s="1586" t="s">
        <v>33</v>
      </c>
    </row>
    <row r="7" spans="1:35" s="102" customFormat="1" ht="25.5" customHeight="1">
      <c r="A7" s="2020"/>
      <c r="B7" s="1352" t="s">
        <v>1521</v>
      </c>
      <c r="C7" s="1352" t="s">
        <v>1509</v>
      </c>
      <c r="D7" s="1353" t="s">
        <v>1510</v>
      </c>
      <c r="E7" s="2077" t="s">
        <v>1511</v>
      </c>
      <c r="F7" s="2074"/>
      <c r="G7" s="2074"/>
      <c r="H7" s="1354"/>
      <c r="I7" s="1354"/>
      <c r="J7" s="2074" t="s">
        <v>655</v>
      </c>
      <c r="K7" s="2074"/>
      <c r="L7" s="2074"/>
      <c r="M7" s="2074"/>
      <c r="N7" s="1354"/>
      <c r="O7" s="1354"/>
      <c r="P7" s="1355"/>
      <c r="Q7" s="1605"/>
      <c r="R7" s="2020"/>
      <c r="S7" s="2077" t="s">
        <v>1511</v>
      </c>
      <c r="T7" s="2074"/>
      <c r="U7" s="2074"/>
      <c r="V7" s="2074"/>
      <c r="W7" s="2074"/>
      <c r="X7" s="2074"/>
      <c r="Y7" s="2074"/>
      <c r="Z7" s="2074"/>
      <c r="AA7" s="2074"/>
      <c r="AB7" s="2074" t="s">
        <v>656</v>
      </c>
      <c r="AC7" s="2074"/>
      <c r="AD7" s="2074"/>
      <c r="AE7" s="2074"/>
      <c r="AF7" s="2074"/>
      <c r="AG7" s="2075"/>
      <c r="AH7" s="2079"/>
      <c r="AI7" s="1605"/>
    </row>
    <row r="8" spans="1:35" s="102" customFormat="1" ht="25.5" customHeight="1">
      <c r="A8" s="2020"/>
      <c r="B8" s="1356" t="s">
        <v>654</v>
      </c>
      <c r="C8" s="1353"/>
      <c r="D8" s="1353"/>
      <c r="E8" s="784" t="s">
        <v>1527</v>
      </c>
      <c r="F8" s="784"/>
      <c r="G8" s="784"/>
      <c r="H8" s="1357" t="s">
        <v>1512</v>
      </c>
      <c r="I8" s="1358"/>
      <c r="J8" s="1359"/>
      <c r="K8" s="1357" t="s">
        <v>1513</v>
      </c>
      <c r="L8" s="1358"/>
      <c r="M8" s="784"/>
      <c r="N8" s="1357" t="s">
        <v>1522</v>
      </c>
      <c r="O8" s="1358"/>
      <c r="P8" s="784"/>
      <c r="Q8" s="1605"/>
      <c r="R8" s="2020"/>
      <c r="S8" s="1360" t="s">
        <v>1514</v>
      </c>
      <c r="T8" s="1358"/>
      <c r="U8" s="1359"/>
      <c r="V8" s="784" t="s">
        <v>1515</v>
      </c>
      <c r="W8" s="1358"/>
      <c r="X8" s="784"/>
      <c r="Y8" s="1360" t="s">
        <v>1516</v>
      </c>
      <c r="Z8" s="1358"/>
      <c r="AA8" s="1359"/>
      <c r="AB8" s="1360" t="s">
        <v>1517</v>
      </c>
      <c r="AC8" s="1358"/>
      <c r="AD8" s="1359"/>
      <c r="AE8" s="784" t="s">
        <v>1062</v>
      </c>
      <c r="AF8" s="1358"/>
      <c r="AG8" s="784"/>
      <c r="AH8" s="2079"/>
      <c r="AI8" s="1605"/>
    </row>
    <row r="9" spans="1:35" s="102" customFormat="1" ht="25.5" customHeight="1">
      <c r="A9" s="2020"/>
      <c r="B9" s="1356" t="s">
        <v>653</v>
      </c>
      <c r="C9" s="1353" t="s">
        <v>650</v>
      </c>
      <c r="D9" s="1353" t="s">
        <v>651</v>
      </c>
      <c r="E9" s="784"/>
      <c r="F9" s="783" t="s">
        <v>1520</v>
      </c>
      <c r="G9" s="1352" t="s">
        <v>1519</v>
      </c>
      <c r="H9" s="1361"/>
      <c r="I9" s="783" t="s">
        <v>1520</v>
      </c>
      <c r="J9" s="1352" t="s">
        <v>1519</v>
      </c>
      <c r="K9" s="1357"/>
      <c r="L9" s="783" t="s">
        <v>521</v>
      </c>
      <c r="M9" s="1352" t="s">
        <v>1519</v>
      </c>
      <c r="N9" s="1357"/>
      <c r="O9" s="783" t="s">
        <v>521</v>
      </c>
      <c r="P9" s="1352" t="s">
        <v>1519</v>
      </c>
      <c r="Q9" s="1605"/>
      <c r="R9" s="2020"/>
      <c r="S9" s="1361"/>
      <c r="T9" s="783" t="s">
        <v>1523</v>
      </c>
      <c r="U9" s="1352" t="s">
        <v>522</v>
      </c>
      <c r="V9" s="784"/>
      <c r="W9" s="783" t="s">
        <v>1520</v>
      </c>
      <c r="X9" s="1352" t="s">
        <v>1518</v>
      </c>
      <c r="Y9" s="1361"/>
      <c r="Z9" s="783" t="s">
        <v>1520</v>
      </c>
      <c r="AA9" s="1352" t="s">
        <v>522</v>
      </c>
      <c r="AB9" s="1361"/>
      <c r="AC9" s="783" t="s">
        <v>1520</v>
      </c>
      <c r="AD9" s="1352" t="s">
        <v>1519</v>
      </c>
      <c r="AE9" s="784"/>
      <c r="AF9" s="783" t="s">
        <v>1520</v>
      </c>
      <c r="AG9" s="1352" t="s">
        <v>522</v>
      </c>
      <c r="AH9" s="2079"/>
      <c r="AI9" s="1605"/>
    </row>
    <row r="10" spans="1:35" s="102" customFormat="1" ht="25.5" customHeight="1">
      <c r="A10" s="1898"/>
      <c r="B10" s="1348" t="s">
        <v>652</v>
      </c>
      <c r="C10" s="1327" t="s">
        <v>51</v>
      </c>
      <c r="D10" s="1327" t="s">
        <v>246</v>
      </c>
      <c r="E10" s="786" t="s">
        <v>72</v>
      </c>
      <c r="F10" s="787" t="s">
        <v>247</v>
      </c>
      <c r="G10" s="1327" t="s">
        <v>248</v>
      </c>
      <c r="H10" s="787" t="s">
        <v>36</v>
      </c>
      <c r="I10" s="787" t="s">
        <v>247</v>
      </c>
      <c r="J10" s="1327" t="s">
        <v>248</v>
      </c>
      <c r="K10" s="1326" t="s">
        <v>35</v>
      </c>
      <c r="L10" s="787" t="s">
        <v>247</v>
      </c>
      <c r="M10" s="1327" t="s">
        <v>248</v>
      </c>
      <c r="N10" s="1326" t="s">
        <v>34</v>
      </c>
      <c r="O10" s="787" t="s">
        <v>247</v>
      </c>
      <c r="P10" s="1327" t="s">
        <v>248</v>
      </c>
      <c r="Q10" s="1606"/>
      <c r="R10" s="1898"/>
      <c r="S10" s="787" t="s">
        <v>40</v>
      </c>
      <c r="T10" s="787" t="s">
        <v>247</v>
      </c>
      <c r="U10" s="1327" t="s">
        <v>248</v>
      </c>
      <c r="V10" s="786" t="s">
        <v>41</v>
      </c>
      <c r="W10" s="787" t="s">
        <v>247</v>
      </c>
      <c r="X10" s="1327" t="s">
        <v>248</v>
      </c>
      <c r="Y10" s="787" t="s">
        <v>37</v>
      </c>
      <c r="Z10" s="787" t="s">
        <v>247</v>
      </c>
      <c r="AA10" s="1327" t="s">
        <v>248</v>
      </c>
      <c r="AB10" s="787" t="s">
        <v>42</v>
      </c>
      <c r="AC10" s="787" t="s">
        <v>247</v>
      </c>
      <c r="AD10" s="1327" t="s">
        <v>248</v>
      </c>
      <c r="AE10" s="786" t="s">
        <v>84</v>
      </c>
      <c r="AF10" s="787" t="s">
        <v>247</v>
      </c>
      <c r="AG10" s="1327" t="s">
        <v>248</v>
      </c>
      <c r="AH10" s="2080"/>
      <c r="AI10" s="1606"/>
    </row>
    <row r="11" spans="1:35" s="781" customFormat="1" ht="19.5" customHeight="1">
      <c r="A11" s="627" t="s">
        <v>314</v>
      </c>
      <c r="B11" s="788">
        <v>5676</v>
      </c>
      <c r="C11" s="788">
        <v>4459</v>
      </c>
      <c r="D11" s="788">
        <v>25720</v>
      </c>
      <c r="E11" s="788">
        <v>6545</v>
      </c>
      <c r="F11" s="788">
        <v>2019</v>
      </c>
      <c r="G11" s="788">
        <v>4526</v>
      </c>
      <c r="H11" s="788">
        <v>480</v>
      </c>
      <c r="I11" s="788">
        <v>185</v>
      </c>
      <c r="J11" s="788">
        <v>295</v>
      </c>
      <c r="K11" s="788">
        <v>614</v>
      </c>
      <c r="L11" s="788">
        <v>209</v>
      </c>
      <c r="M11" s="788">
        <v>405</v>
      </c>
      <c r="N11" s="788">
        <v>2219</v>
      </c>
      <c r="O11" s="788">
        <v>741</v>
      </c>
      <c r="P11" s="788">
        <v>1478</v>
      </c>
      <c r="Q11" s="792">
        <v>2016</v>
      </c>
      <c r="R11" s="627" t="s">
        <v>314</v>
      </c>
      <c r="S11" s="788">
        <v>1157</v>
      </c>
      <c r="T11" s="788">
        <v>338</v>
      </c>
      <c r="U11" s="788">
        <v>819</v>
      </c>
      <c r="V11" s="788">
        <v>85</v>
      </c>
      <c r="W11" s="788">
        <v>40</v>
      </c>
      <c r="X11" s="788">
        <v>45</v>
      </c>
      <c r="Y11" s="788">
        <v>319</v>
      </c>
      <c r="Z11" s="788">
        <v>132</v>
      </c>
      <c r="AA11" s="788">
        <v>187</v>
      </c>
      <c r="AB11" s="788">
        <v>952</v>
      </c>
      <c r="AC11" s="788">
        <v>374</v>
      </c>
      <c r="AD11" s="788">
        <v>578</v>
      </c>
      <c r="AE11" s="788">
        <v>719</v>
      </c>
      <c r="AF11" s="788">
        <v>0</v>
      </c>
      <c r="AG11" s="788">
        <v>719</v>
      </c>
      <c r="AH11" s="788">
        <v>430</v>
      </c>
      <c r="AI11" s="792">
        <v>2016</v>
      </c>
    </row>
    <row r="12" spans="1:35" s="781" customFormat="1" ht="19.5" customHeight="1">
      <c r="A12" s="627" t="s">
        <v>315</v>
      </c>
      <c r="B12" s="788">
        <v>7053</v>
      </c>
      <c r="C12" s="788">
        <v>3812</v>
      </c>
      <c r="D12" s="788">
        <v>26430</v>
      </c>
      <c r="E12" s="788">
        <v>13383</v>
      </c>
      <c r="F12" s="788">
        <v>4315</v>
      </c>
      <c r="G12" s="788">
        <v>9068</v>
      </c>
      <c r="H12" s="788">
        <v>765</v>
      </c>
      <c r="I12" s="788">
        <v>378</v>
      </c>
      <c r="J12" s="788">
        <v>387</v>
      </c>
      <c r="K12" s="788">
        <v>1612</v>
      </c>
      <c r="L12" s="788">
        <v>596</v>
      </c>
      <c r="M12" s="788">
        <v>1016</v>
      </c>
      <c r="N12" s="788">
        <v>5500</v>
      </c>
      <c r="O12" s="788">
        <v>1741</v>
      </c>
      <c r="P12" s="788">
        <v>3759</v>
      </c>
      <c r="Q12" s="792">
        <v>2017</v>
      </c>
      <c r="R12" s="627" t="s">
        <v>315</v>
      </c>
      <c r="S12" s="788">
        <v>3273</v>
      </c>
      <c r="T12" s="788">
        <v>722</v>
      </c>
      <c r="U12" s="788">
        <v>2551</v>
      </c>
      <c r="V12" s="788">
        <v>147</v>
      </c>
      <c r="W12" s="788">
        <v>94</v>
      </c>
      <c r="X12" s="788">
        <v>53</v>
      </c>
      <c r="Y12" s="788">
        <v>434</v>
      </c>
      <c r="Z12" s="788">
        <v>121</v>
      </c>
      <c r="AA12" s="788">
        <v>313</v>
      </c>
      <c r="AB12" s="788">
        <v>963</v>
      </c>
      <c r="AC12" s="788">
        <v>432</v>
      </c>
      <c r="AD12" s="788">
        <v>531</v>
      </c>
      <c r="AE12" s="788">
        <v>689</v>
      </c>
      <c r="AF12" s="788">
        <v>231</v>
      </c>
      <c r="AG12" s="788">
        <v>458</v>
      </c>
      <c r="AH12" s="788">
        <v>441</v>
      </c>
      <c r="AI12" s="792">
        <v>2017</v>
      </c>
    </row>
    <row r="13" spans="1:35" s="781" customFormat="1" ht="19.5" customHeight="1">
      <c r="A13" s="627" t="s">
        <v>358</v>
      </c>
      <c r="B13" s="788">
        <v>4461</v>
      </c>
      <c r="C13" s="788">
        <v>3862</v>
      </c>
      <c r="D13" s="788">
        <v>34054</v>
      </c>
      <c r="E13" s="788">
        <v>6622</v>
      </c>
      <c r="F13" s="788">
        <v>1774</v>
      </c>
      <c r="G13" s="788">
        <v>4848</v>
      </c>
      <c r="H13" s="788">
        <v>516</v>
      </c>
      <c r="I13" s="788">
        <v>251</v>
      </c>
      <c r="J13" s="788">
        <v>265</v>
      </c>
      <c r="K13" s="788">
        <v>747</v>
      </c>
      <c r="L13" s="788">
        <v>212</v>
      </c>
      <c r="M13" s="788">
        <v>535</v>
      </c>
      <c r="N13" s="788">
        <v>2507</v>
      </c>
      <c r="O13" s="788">
        <v>603</v>
      </c>
      <c r="P13" s="788">
        <v>1904</v>
      </c>
      <c r="Q13" s="792">
        <v>2018</v>
      </c>
      <c r="R13" s="627" t="s">
        <v>358</v>
      </c>
      <c r="S13" s="788">
        <v>1848</v>
      </c>
      <c r="T13" s="788">
        <v>253</v>
      </c>
      <c r="U13" s="788">
        <v>1595</v>
      </c>
      <c r="V13" s="788">
        <v>91</v>
      </c>
      <c r="W13" s="788">
        <v>40</v>
      </c>
      <c r="X13" s="788">
        <v>51</v>
      </c>
      <c r="Y13" s="788">
        <v>67</v>
      </c>
      <c r="Z13" s="788">
        <v>14</v>
      </c>
      <c r="AA13" s="788">
        <v>53</v>
      </c>
      <c r="AB13" s="788">
        <v>832</v>
      </c>
      <c r="AC13" s="788">
        <v>398</v>
      </c>
      <c r="AD13" s="788">
        <v>434</v>
      </c>
      <c r="AE13" s="788">
        <v>14</v>
      </c>
      <c r="AF13" s="788">
        <v>3</v>
      </c>
      <c r="AG13" s="788">
        <v>11</v>
      </c>
      <c r="AH13" s="788">
        <v>728</v>
      </c>
      <c r="AI13" s="792">
        <v>2018</v>
      </c>
    </row>
    <row r="14" spans="1:35" s="781" customFormat="1" ht="19.5" customHeight="1">
      <c r="A14" s="627" t="s">
        <v>359</v>
      </c>
      <c r="B14" s="788">
        <v>2904</v>
      </c>
      <c r="C14" s="788">
        <v>2613</v>
      </c>
      <c r="D14" s="788">
        <v>16016</v>
      </c>
      <c r="E14" s="788">
        <v>5315</v>
      </c>
      <c r="F14" s="788">
        <v>1316</v>
      </c>
      <c r="G14" s="788">
        <v>3999</v>
      </c>
      <c r="H14" s="788">
        <v>482</v>
      </c>
      <c r="I14" s="788">
        <v>227</v>
      </c>
      <c r="J14" s="788">
        <v>255</v>
      </c>
      <c r="K14" s="788">
        <v>708</v>
      </c>
      <c r="L14" s="788">
        <v>214</v>
      </c>
      <c r="M14" s="788">
        <v>494</v>
      </c>
      <c r="N14" s="788">
        <v>2187</v>
      </c>
      <c r="O14" s="788">
        <v>554</v>
      </c>
      <c r="P14" s="788">
        <v>1633</v>
      </c>
      <c r="Q14" s="792">
        <v>2019</v>
      </c>
      <c r="R14" s="627" t="s">
        <v>359</v>
      </c>
      <c r="S14" s="788">
        <v>1560</v>
      </c>
      <c r="T14" s="788">
        <v>231</v>
      </c>
      <c r="U14" s="788">
        <v>1329</v>
      </c>
      <c r="V14" s="788">
        <v>84</v>
      </c>
      <c r="W14" s="788">
        <v>34</v>
      </c>
      <c r="X14" s="788">
        <v>50</v>
      </c>
      <c r="Y14" s="788">
        <v>60</v>
      </c>
      <c r="Z14" s="788">
        <v>17</v>
      </c>
      <c r="AA14" s="788">
        <v>43</v>
      </c>
      <c r="AB14" s="788">
        <v>38</v>
      </c>
      <c r="AC14" s="788">
        <v>13</v>
      </c>
      <c r="AD14" s="788">
        <v>25</v>
      </c>
      <c r="AE14" s="788">
        <v>195</v>
      </c>
      <c r="AF14" s="788">
        <v>26</v>
      </c>
      <c r="AG14" s="788">
        <v>169</v>
      </c>
      <c r="AH14" s="788">
        <v>1604</v>
      </c>
      <c r="AI14" s="792">
        <v>2019</v>
      </c>
    </row>
    <row r="15" spans="1:35" s="781" customFormat="1" ht="19.5" customHeight="1">
      <c r="A15" s="793" t="s">
        <v>1438</v>
      </c>
      <c r="B15" s="789">
        <f>SUM(B16:B31)</f>
        <v>3934</v>
      </c>
      <c r="C15" s="789">
        <f>SUM(C16:C31)</f>
        <v>3025</v>
      </c>
      <c r="D15" s="789">
        <f aca="true" t="shared" si="0" ref="D15:P15">SUM(D16:D31)</f>
        <v>18079</v>
      </c>
      <c r="E15" s="789">
        <f t="shared" si="0"/>
        <v>4879</v>
      </c>
      <c r="F15" s="789">
        <f t="shared" si="0"/>
        <v>1330</v>
      </c>
      <c r="G15" s="789">
        <f t="shared" si="0"/>
        <v>3549</v>
      </c>
      <c r="H15" s="789">
        <f t="shared" si="0"/>
        <v>485</v>
      </c>
      <c r="I15" s="789">
        <f t="shared" si="0"/>
        <v>232</v>
      </c>
      <c r="J15" s="789">
        <f t="shared" si="0"/>
        <v>253</v>
      </c>
      <c r="K15" s="789">
        <f t="shared" si="0"/>
        <v>806</v>
      </c>
      <c r="L15" s="789">
        <f t="shared" si="0"/>
        <v>235</v>
      </c>
      <c r="M15" s="789">
        <f t="shared" si="0"/>
        <v>571</v>
      </c>
      <c r="N15" s="789">
        <f t="shared" si="0"/>
        <v>2022</v>
      </c>
      <c r="O15" s="789">
        <f t="shared" si="0"/>
        <v>587</v>
      </c>
      <c r="P15" s="789">
        <f t="shared" si="0"/>
        <v>1435</v>
      </c>
      <c r="Q15" s="794">
        <v>2020</v>
      </c>
      <c r="R15" s="793" t="s">
        <v>1438</v>
      </c>
      <c r="S15" s="789">
        <f>SUM(S16:S31)</f>
        <v>1423</v>
      </c>
      <c r="T15" s="789">
        <f aca="true" t="shared" si="1" ref="T15:AH15">SUM(T16:T31)</f>
        <v>214</v>
      </c>
      <c r="U15" s="789">
        <f t="shared" si="1"/>
        <v>1209</v>
      </c>
      <c r="V15" s="789">
        <f t="shared" si="1"/>
        <v>77</v>
      </c>
      <c r="W15" s="789">
        <f t="shared" si="1"/>
        <v>32</v>
      </c>
      <c r="X15" s="789">
        <f t="shared" si="1"/>
        <v>45</v>
      </c>
      <c r="Y15" s="789">
        <f t="shared" si="1"/>
        <v>54</v>
      </c>
      <c r="Z15" s="789">
        <f t="shared" si="1"/>
        <v>22</v>
      </c>
      <c r="AA15" s="789">
        <f t="shared" si="1"/>
        <v>32</v>
      </c>
      <c r="AB15" s="789">
        <f t="shared" si="1"/>
        <v>12</v>
      </c>
      <c r="AC15" s="789">
        <f t="shared" si="1"/>
        <v>8</v>
      </c>
      <c r="AD15" s="789">
        <f t="shared" si="1"/>
        <v>4</v>
      </c>
      <c r="AE15" s="789">
        <f t="shared" si="1"/>
        <v>0</v>
      </c>
      <c r="AF15" s="789">
        <f t="shared" si="1"/>
        <v>0</v>
      </c>
      <c r="AG15" s="789">
        <f t="shared" si="1"/>
        <v>0</v>
      </c>
      <c r="AH15" s="789">
        <f t="shared" si="1"/>
        <v>1678</v>
      </c>
      <c r="AI15" s="794">
        <v>2020</v>
      </c>
    </row>
    <row r="16" spans="1:35" s="781" customFormat="1" ht="19.5" customHeight="1">
      <c r="A16" s="627" t="s">
        <v>395</v>
      </c>
      <c r="B16" s="1020">
        <v>305</v>
      </c>
      <c r="C16" s="1020">
        <v>215</v>
      </c>
      <c r="D16" s="1020">
        <v>1261</v>
      </c>
      <c r="E16" s="1306">
        <f>H16+K16+N16+S16+V16+Y16+AB16+AE16</f>
        <v>372</v>
      </c>
      <c r="F16" s="1306">
        <f aca="true" t="shared" si="2" ref="F16:G31">I16+L16+O16+T16+W16+Z16+AC16+AF16</f>
        <v>118</v>
      </c>
      <c r="G16" s="1306">
        <f t="shared" si="2"/>
        <v>254</v>
      </c>
      <c r="H16" s="1020">
        <v>64</v>
      </c>
      <c r="I16" s="1020">
        <v>26</v>
      </c>
      <c r="J16" s="1020">
        <v>38</v>
      </c>
      <c r="K16" s="1020">
        <f>L16+M16</f>
        <v>57</v>
      </c>
      <c r="L16" s="1020">
        <v>23</v>
      </c>
      <c r="M16" s="1020">
        <v>34</v>
      </c>
      <c r="N16" s="1020">
        <v>181</v>
      </c>
      <c r="O16" s="1020">
        <v>54</v>
      </c>
      <c r="P16" s="1020">
        <v>127</v>
      </c>
      <c r="Q16" s="538" t="s">
        <v>90</v>
      </c>
      <c r="R16" s="627" t="s">
        <v>395</v>
      </c>
      <c r="S16" s="1020">
        <v>62</v>
      </c>
      <c r="T16" s="1020">
        <v>10</v>
      </c>
      <c r="U16" s="1020">
        <v>52</v>
      </c>
      <c r="V16" s="1020">
        <f>W16+X16</f>
        <v>2</v>
      </c>
      <c r="W16" s="1020">
        <v>1</v>
      </c>
      <c r="X16" s="1020">
        <v>1</v>
      </c>
      <c r="Y16" s="1020">
        <f>Z16+AA16</f>
        <v>4</v>
      </c>
      <c r="Z16" s="1020">
        <v>2</v>
      </c>
      <c r="AA16" s="1020">
        <v>2</v>
      </c>
      <c r="AB16" s="1020">
        <f>AC16+AD16</f>
        <v>2</v>
      </c>
      <c r="AC16" s="1020">
        <v>2</v>
      </c>
      <c r="AD16" s="1020">
        <v>0</v>
      </c>
      <c r="AE16" s="1020">
        <f>AF16+AG16</f>
        <v>0</v>
      </c>
      <c r="AF16" s="1020">
        <v>0</v>
      </c>
      <c r="AG16" s="1020">
        <v>0</v>
      </c>
      <c r="AH16" s="1020">
        <v>0</v>
      </c>
      <c r="AI16" s="538" t="s">
        <v>90</v>
      </c>
    </row>
    <row r="17" spans="1:35" s="781" customFormat="1" ht="19.5" customHeight="1">
      <c r="A17" s="627" t="s">
        <v>396</v>
      </c>
      <c r="B17" s="1020">
        <v>59</v>
      </c>
      <c r="C17" s="1020">
        <v>193</v>
      </c>
      <c r="D17" s="1020">
        <v>947</v>
      </c>
      <c r="E17" s="1306">
        <f aca="true" t="shared" si="3" ref="E17:E31">H17+K17+N17+S17+V17+Y17+AB17+AE17</f>
        <v>283</v>
      </c>
      <c r="F17" s="1306">
        <f t="shared" si="2"/>
        <v>46</v>
      </c>
      <c r="G17" s="1306">
        <f t="shared" si="2"/>
        <v>237</v>
      </c>
      <c r="H17" s="1020">
        <v>32</v>
      </c>
      <c r="I17" s="1020">
        <v>9</v>
      </c>
      <c r="J17" s="1020">
        <v>23</v>
      </c>
      <c r="K17" s="1020">
        <f aca="true" t="shared" si="4" ref="K17:K31">L17+M17</f>
        <v>30</v>
      </c>
      <c r="L17" s="1020">
        <v>6</v>
      </c>
      <c r="M17" s="1020">
        <v>24</v>
      </c>
      <c r="N17" s="1020">
        <v>131</v>
      </c>
      <c r="O17" s="1020">
        <v>20</v>
      </c>
      <c r="P17" s="1020">
        <v>111</v>
      </c>
      <c r="Q17" s="628" t="s">
        <v>8</v>
      </c>
      <c r="R17" s="627" t="s">
        <v>396</v>
      </c>
      <c r="S17" s="1020">
        <f aca="true" t="shared" si="5" ref="S17:S31">T17+U17</f>
        <v>85</v>
      </c>
      <c r="T17" s="1020">
        <v>9</v>
      </c>
      <c r="U17" s="1020">
        <v>76</v>
      </c>
      <c r="V17" s="1020">
        <f aca="true" t="shared" si="6" ref="V17:V31">W17+X17</f>
        <v>3</v>
      </c>
      <c r="W17" s="1020">
        <v>2</v>
      </c>
      <c r="X17" s="1020">
        <v>1</v>
      </c>
      <c r="Y17" s="1020">
        <f aca="true" t="shared" si="7" ref="Y17:Y31">Z17+AA17</f>
        <v>2</v>
      </c>
      <c r="Z17" s="1020">
        <v>0</v>
      </c>
      <c r="AA17" s="1020">
        <v>2</v>
      </c>
      <c r="AB17" s="1020">
        <f aca="true" t="shared" si="8" ref="AB17:AB31">AC17+AD17</f>
        <v>0</v>
      </c>
      <c r="AC17" s="1020">
        <v>0</v>
      </c>
      <c r="AD17" s="1020">
        <v>0</v>
      </c>
      <c r="AE17" s="1020">
        <f aca="true" t="shared" si="9" ref="AE17:AE31">AF17+AG17</f>
        <v>0</v>
      </c>
      <c r="AF17" s="1020">
        <v>0</v>
      </c>
      <c r="AG17" s="1020">
        <v>0</v>
      </c>
      <c r="AH17" s="1020">
        <v>0</v>
      </c>
      <c r="AI17" s="628" t="s">
        <v>8</v>
      </c>
    </row>
    <row r="18" spans="1:35" s="781" customFormat="1" ht="19.5" customHeight="1">
      <c r="A18" s="627" t="s">
        <v>397</v>
      </c>
      <c r="B18" s="1020">
        <v>336</v>
      </c>
      <c r="C18" s="1020">
        <v>266</v>
      </c>
      <c r="D18" s="1020">
        <v>1118</v>
      </c>
      <c r="E18" s="1306">
        <f t="shared" si="3"/>
        <v>442</v>
      </c>
      <c r="F18" s="1306">
        <f t="shared" si="2"/>
        <v>184</v>
      </c>
      <c r="G18" s="1306">
        <f t="shared" si="2"/>
        <v>258</v>
      </c>
      <c r="H18" s="1020">
        <v>29</v>
      </c>
      <c r="I18" s="1020">
        <v>22</v>
      </c>
      <c r="J18" s="1020">
        <v>7</v>
      </c>
      <c r="K18" s="1020">
        <f t="shared" si="4"/>
        <v>57</v>
      </c>
      <c r="L18" s="1020">
        <v>21</v>
      </c>
      <c r="M18" s="1020">
        <v>36</v>
      </c>
      <c r="N18" s="1020">
        <v>227</v>
      </c>
      <c r="O18" s="1020">
        <v>105</v>
      </c>
      <c r="P18" s="1020">
        <v>122</v>
      </c>
      <c r="Q18" s="628" t="s">
        <v>9</v>
      </c>
      <c r="R18" s="627" t="s">
        <v>397</v>
      </c>
      <c r="S18" s="1020">
        <f t="shared" si="5"/>
        <v>105</v>
      </c>
      <c r="T18" s="1020">
        <v>24</v>
      </c>
      <c r="U18" s="1020">
        <v>81</v>
      </c>
      <c r="V18" s="1020">
        <f t="shared" si="6"/>
        <v>1</v>
      </c>
      <c r="W18" s="1020">
        <v>0</v>
      </c>
      <c r="X18" s="1020">
        <v>1</v>
      </c>
      <c r="Y18" s="1020">
        <f t="shared" si="7"/>
        <v>23</v>
      </c>
      <c r="Z18" s="1020">
        <v>12</v>
      </c>
      <c r="AA18" s="1020">
        <v>11</v>
      </c>
      <c r="AB18" s="1020">
        <f t="shared" si="8"/>
        <v>0</v>
      </c>
      <c r="AC18" s="1020">
        <v>0</v>
      </c>
      <c r="AD18" s="1020">
        <v>0</v>
      </c>
      <c r="AE18" s="1020">
        <f t="shared" si="9"/>
        <v>0</v>
      </c>
      <c r="AF18" s="1020">
        <v>0</v>
      </c>
      <c r="AG18" s="1020">
        <v>0</v>
      </c>
      <c r="AH18" s="1020">
        <v>0</v>
      </c>
      <c r="AI18" s="628" t="s">
        <v>9</v>
      </c>
    </row>
    <row r="19" spans="1:35" s="781" customFormat="1" ht="19.5" customHeight="1">
      <c r="A19" s="627" t="s">
        <v>398</v>
      </c>
      <c r="B19" s="1020">
        <v>112</v>
      </c>
      <c r="C19" s="1020">
        <v>115</v>
      </c>
      <c r="D19" s="1020">
        <v>1839</v>
      </c>
      <c r="E19" s="1306">
        <f t="shared" si="3"/>
        <v>193</v>
      </c>
      <c r="F19" s="1306">
        <f t="shared" si="2"/>
        <v>42</v>
      </c>
      <c r="G19" s="1306">
        <f t="shared" si="2"/>
        <v>151</v>
      </c>
      <c r="H19" s="1020">
        <v>20</v>
      </c>
      <c r="I19" s="1020">
        <v>10</v>
      </c>
      <c r="J19" s="1020">
        <v>10</v>
      </c>
      <c r="K19" s="1020">
        <f t="shared" si="4"/>
        <v>25</v>
      </c>
      <c r="L19" s="1020">
        <v>4</v>
      </c>
      <c r="M19" s="1020">
        <v>21</v>
      </c>
      <c r="N19" s="1020">
        <v>99</v>
      </c>
      <c r="O19" s="1020">
        <v>23</v>
      </c>
      <c r="P19" s="1020">
        <v>76</v>
      </c>
      <c r="Q19" s="628" t="s">
        <v>10</v>
      </c>
      <c r="R19" s="627" t="s">
        <v>398</v>
      </c>
      <c r="S19" s="1020">
        <f t="shared" si="5"/>
        <v>44</v>
      </c>
      <c r="T19" s="1020">
        <v>4</v>
      </c>
      <c r="U19" s="1020">
        <v>40</v>
      </c>
      <c r="V19" s="1020">
        <f t="shared" si="6"/>
        <v>3</v>
      </c>
      <c r="W19" s="1020">
        <v>1</v>
      </c>
      <c r="X19" s="1020">
        <v>2</v>
      </c>
      <c r="Y19" s="1020">
        <f t="shared" si="7"/>
        <v>2</v>
      </c>
      <c r="Z19" s="1020">
        <v>0</v>
      </c>
      <c r="AA19" s="1020">
        <v>2</v>
      </c>
      <c r="AB19" s="1020">
        <f t="shared" si="8"/>
        <v>0</v>
      </c>
      <c r="AC19" s="1020">
        <v>0</v>
      </c>
      <c r="AD19" s="1020">
        <v>0</v>
      </c>
      <c r="AE19" s="1020">
        <f t="shared" si="9"/>
        <v>0</v>
      </c>
      <c r="AF19" s="1020">
        <v>0</v>
      </c>
      <c r="AG19" s="1020">
        <v>0</v>
      </c>
      <c r="AH19" s="1020">
        <v>0</v>
      </c>
      <c r="AI19" s="628" t="s">
        <v>10</v>
      </c>
    </row>
    <row r="20" spans="1:35" s="781" customFormat="1" ht="19.5" customHeight="1">
      <c r="A20" s="627" t="s">
        <v>399</v>
      </c>
      <c r="B20" s="1020">
        <v>112</v>
      </c>
      <c r="C20" s="1020">
        <v>249</v>
      </c>
      <c r="D20" s="1020">
        <v>1749</v>
      </c>
      <c r="E20" s="1306">
        <f t="shared" si="3"/>
        <v>402</v>
      </c>
      <c r="F20" s="1306">
        <f t="shared" si="2"/>
        <v>90</v>
      </c>
      <c r="G20" s="1306">
        <f t="shared" si="2"/>
        <v>312</v>
      </c>
      <c r="H20" s="1020">
        <v>21</v>
      </c>
      <c r="I20" s="1020">
        <v>8</v>
      </c>
      <c r="J20" s="1020">
        <v>13</v>
      </c>
      <c r="K20" s="1020">
        <f t="shared" si="4"/>
        <v>46</v>
      </c>
      <c r="L20" s="1020">
        <v>17</v>
      </c>
      <c r="M20" s="1020">
        <v>29</v>
      </c>
      <c r="N20" s="1020">
        <v>176</v>
      </c>
      <c r="O20" s="1020">
        <v>36</v>
      </c>
      <c r="P20" s="1020">
        <v>140</v>
      </c>
      <c r="Q20" s="628" t="s">
        <v>11</v>
      </c>
      <c r="R20" s="627" t="s">
        <v>399</v>
      </c>
      <c r="S20" s="1020">
        <f t="shared" si="5"/>
        <v>149</v>
      </c>
      <c r="T20" s="1020">
        <v>23</v>
      </c>
      <c r="U20" s="1020">
        <v>126</v>
      </c>
      <c r="V20" s="1020">
        <f t="shared" si="6"/>
        <v>8</v>
      </c>
      <c r="W20" s="1020">
        <v>6</v>
      </c>
      <c r="X20" s="1020">
        <v>2</v>
      </c>
      <c r="Y20" s="1020">
        <f t="shared" si="7"/>
        <v>2</v>
      </c>
      <c r="Z20" s="1020">
        <v>0</v>
      </c>
      <c r="AA20" s="1020">
        <v>2</v>
      </c>
      <c r="AB20" s="1020">
        <f t="shared" si="8"/>
        <v>0</v>
      </c>
      <c r="AC20" s="1020">
        <v>0</v>
      </c>
      <c r="AD20" s="1020">
        <v>0</v>
      </c>
      <c r="AE20" s="1020">
        <f t="shared" si="9"/>
        <v>0</v>
      </c>
      <c r="AF20" s="1020">
        <v>0</v>
      </c>
      <c r="AG20" s="1020">
        <v>0</v>
      </c>
      <c r="AH20" s="1020">
        <v>0</v>
      </c>
      <c r="AI20" s="628" t="s">
        <v>11</v>
      </c>
    </row>
    <row r="21" spans="1:35" s="781" customFormat="1" ht="19.5" customHeight="1">
      <c r="A21" s="627" t="s">
        <v>400</v>
      </c>
      <c r="B21" s="1020">
        <v>103</v>
      </c>
      <c r="C21" s="1020">
        <v>205</v>
      </c>
      <c r="D21" s="1020">
        <v>1071</v>
      </c>
      <c r="E21" s="1306">
        <f t="shared" si="3"/>
        <v>341</v>
      </c>
      <c r="F21" s="1306">
        <f t="shared" si="2"/>
        <v>87</v>
      </c>
      <c r="G21" s="1306">
        <f t="shared" si="2"/>
        <v>254</v>
      </c>
      <c r="H21" s="1020">
        <v>27</v>
      </c>
      <c r="I21" s="1020">
        <v>19</v>
      </c>
      <c r="J21" s="1020">
        <v>8</v>
      </c>
      <c r="K21" s="1020">
        <f t="shared" si="4"/>
        <v>35</v>
      </c>
      <c r="L21" s="1020">
        <v>12</v>
      </c>
      <c r="M21" s="1020">
        <v>23</v>
      </c>
      <c r="N21" s="1020">
        <v>167</v>
      </c>
      <c r="O21" s="1020">
        <v>34</v>
      </c>
      <c r="P21" s="1020">
        <v>133</v>
      </c>
      <c r="Q21" s="628" t="s">
        <v>12</v>
      </c>
      <c r="R21" s="627" t="s">
        <v>400</v>
      </c>
      <c r="S21" s="1020">
        <f t="shared" si="5"/>
        <v>91</v>
      </c>
      <c r="T21" s="1020">
        <v>10</v>
      </c>
      <c r="U21" s="1020">
        <v>81</v>
      </c>
      <c r="V21" s="1020">
        <f t="shared" si="6"/>
        <v>5</v>
      </c>
      <c r="W21" s="1020">
        <v>3</v>
      </c>
      <c r="X21" s="1020">
        <v>2</v>
      </c>
      <c r="Y21" s="1020">
        <f t="shared" si="7"/>
        <v>8</v>
      </c>
      <c r="Z21" s="1020">
        <v>4</v>
      </c>
      <c r="AA21" s="1020">
        <v>4</v>
      </c>
      <c r="AB21" s="1020">
        <f t="shared" si="8"/>
        <v>8</v>
      </c>
      <c r="AC21" s="1020">
        <v>5</v>
      </c>
      <c r="AD21" s="1020">
        <v>3</v>
      </c>
      <c r="AE21" s="1020">
        <f t="shared" si="9"/>
        <v>0</v>
      </c>
      <c r="AF21" s="1020">
        <v>0</v>
      </c>
      <c r="AG21" s="1020">
        <v>0</v>
      </c>
      <c r="AH21" s="1020">
        <v>0</v>
      </c>
      <c r="AI21" s="628" t="s">
        <v>12</v>
      </c>
    </row>
    <row r="22" spans="1:35" s="781" customFormat="1" ht="19.5" customHeight="1">
      <c r="A22" s="627" t="s">
        <v>401</v>
      </c>
      <c r="B22" s="1020">
        <v>158</v>
      </c>
      <c r="C22" s="1020">
        <v>216</v>
      </c>
      <c r="D22" s="1020">
        <v>1757</v>
      </c>
      <c r="E22" s="1306">
        <f t="shared" si="3"/>
        <v>368</v>
      </c>
      <c r="F22" s="1306">
        <f t="shared" si="2"/>
        <v>83</v>
      </c>
      <c r="G22" s="1306">
        <f t="shared" si="2"/>
        <v>285</v>
      </c>
      <c r="H22" s="1020">
        <v>25</v>
      </c>
      <c r="I22" s="1020">
        <v>14</v>
      </c>
      <c r="J22" s="1020">
        <v>11</v>
      </c>
      <c r="K22" s="1020">
        <f t="shared" si="4"/>
        <v>45</v>
      </c>
      <c r="L22" s="1020">
        <v>10</v>
      </c>
      <c r="M22" s="1020">
        <v>35</v>
      </c>
      <c r="N22" s="1020">
        <v>153</v>
      </c>
      <c r="O22" s="1020">
        <v>31</v>
      </c>
      <c r="P22" s="1020">
        <v>122</v>
      </c>
      <c r="Q22" s="628" t="s">
        <v>13</v>
      </c>
      <c r="R22" s="627" t="s">
        <v>401</v>
      </c>
      <c r="S22" s="1020">
        <f t="shared" si="5"/>
        <v>136</v>
      </c>
      <c r="T22" s="1020">
        <v>26</v>
      </c>
      <c r="U22" s="1020">
        <v>110</v>
      </c>
      <c r="V22" s="1020">
        <f t="shared" si="6"/>
        <v>6</v>
      </c>
      <c r="W22" s="1020">
        <v>1</v>
      </c>
      <c r="X22" s="1020">
        <v>5</v>
      </c>
      <c r="Y22" s="1020">
        <f t="shared" si="7"/>
        <v>2</v>
      </c>
      <c r="Z22" s="1020">
        <v>1</v>
      </c>
      <c r="AA22" s="1020">
        <v>1</v>
      </c>
      <c r="AB22" s="1020">
        <f t="shared" si="8"/>
        <v>1</v>
      </c>
      <c r="AC22" s="1020">
        <v>0</v>
      </c>
      <c r="AD22" s="1020">
        <v>1</v>
      </c>
      <c r="AE22" s="1020">
        <f t="shared" si="9"/>
        <v>0</v>
      </c>
      <c r="AF22" s="1020">
        <v>0</v>
      </c>
      <c r="AG22" s="1020">
        <v>0</v>
      </c>
      <c r="AH22" s="1020">
        <v>0</v>
      </c>
      <c r="AI22" s="628" t="s">
        <v>13</v>
      </c>
    </row>
    <row r="23" spans="1:35" s="781" customFormat="1" ht="19.5" customHeight="1">
      <c r="A23" s="627" t="s">
        <v>402</v>
      </c>
      <c r="B23" s="1020">
        <v>258</v>
      </c>
      <c r="C23" s="1020">
        <v>82</v>
      </c>
      <c r="D23" s="1020">
        <v>547</v>
      </c>
      <c r="E23" s="1306">
        <f t="shared" si="3"/>
        <v>146</v>
      </c>
      <c r="F23" s="1306">
        <f t="shared" si="2"/>
        <v>23</v>
      </c>
      <c r="G23" s="1306">
        <f t="shared" si="2"/>
        <v>123</v>
      </c>
      <c r="H23" s="1020">
        <v>14</v>
      </c>
      <c r="I23" s="1020">
        <v>5</v>
      </c>
      <c r="J23" s="1020">
        <v>9</v>
      </c>
      <c r="K23" s="1020">
        <f t="shared" si="4"/>
        <v>28</v>
      </c>
      <c r="L23" s="1020">
        <v>6</v>
      </c>
      <c r="M23" s="1020">
        <v>22</v>
      </c>
      <c r="N23" s="1020">
        <v>70</v>
      </c>
      <c r="O23" s="1020">
        <v>9</v>
      </c>
      <c r="P23" s="1020">
        <v>61</v>
      </c>
      <c r="Q23" s="628" t="s">
        <v>14</v>
      </c>
      <c r="R23" s="627" t="s">
        <v>402</v>
      </c>
      <c r="S23" s="1020">
        <f t="shared" si="5"/>
        <v>31</v>
      </c>
      <c r="T23" s="1020">
        <v>2</v>
      </c>
      <c r="U23" s="1020">
        <v>29</v>
      </c>
      <c r="V23" s="1020">
        <f t="shared" si="6"/>
        <v>2</v>
      </c>
      <c r="W23" s="1020">
        <v>1</v>
      </c>
      <c r="X23" s="1020">
        <v>1</v>
      </c>
      <c r="Y23" s="1020">
        <f t="shared" si="7"/>
        <v>1</v>
      </c>
      <c r="Z23" s="1020">
        <v>0</v>
      </c>
      <c r="AA23" s="1020">
        <v>1</v>
      </c>
      <c r="AB23" s="1020">
        <f t="shared" si="8"/>
        <v>0</v>
      </c>
      <c r="AC23" s="1020">
        <v>0</v>
      </c>
      <c r="AD23" s="1020">
        <v>0</v>
      </c>
      <c r="AE23" s="1020">
        <f t="shared" si="9"/>
        <v>0</v>
      </c>
      <c r="AF23" s="1020">
        <v>0</v>
      </c>
      <c r="AG23" s="1020">
        <v>0</v>
      </c>
      <c r="AH23" s="1020">
        <v>50</v>
      </c>
      <c r="AI23" s="628" t="s">
        <v>14</v>
      </c>
    </row>
    <row r="24" spans="1:35" s="781" customFormat="1" ht="17.25" customHeight="1">
      <c r="A24" s="627" t="s">
        <v>403</v>
      </c>
      <c r="B24" s="1020">
        <v>116</v>
      </c>
      <c r="C24" s="1020">
        <v>235</v>
      </c>
      <c r="D24" s="1020">
        <v>1202</v>
      </c>
      <c r="E24" s="1306">
        <f t="shared" si="3"/>
        <v>437</v>
      </c>
      <c r="F24" s="1306">
        <f t="shared" si="2"/>
        <v>121</v>
      </c>
      <c r="G24" s="1306">
        <f t="shared" si="2"/>
        <v>316</v>
      </c>
      <c r="H24" s="1020">
        <v>22</v>
      </c>
      <c r="I24" s="1020">
        <v>15</v>
      </c>
      <c r="J24" s="1020">
        <v>7</v>
      </c>
      <c r="K24" s="1020">
        <f t="shared" si="4"/>
        <v>49</v>
      </c>
      <c r="L24" s="1020">
        <v>19</v>
      </c>
      <c r="M24" s="1020">
        <v>30</v>
      </c>
      <c r="N24" s="1020">
        <v>246</v>
      </c>
      <c r="O24" s="1020">
        <v>72</v>
      </c>
      <c r="P24" s="1020">
        <v>174</v>
      </c>
      <c r="Q24" s="628" t="s">
        <v>15</v>
      </c>
      <c r="R24" s="627" t="s">
        <v>403</v>
      </c>
      <c r="S24" s="1020">
        <f t="shared" si="5"/>
        <v>111</v>
      </c>
      <c r="T24" s="1020">
        <v>12</v>
      </c>
      <c r="U24" s="1020">
        <v>99</v>
      </c>
      <c r="V24" s="1020">
        <f t="shared" si="6"/>
        <v>7</v>
      </c>
      <c r="W24" s="1020">
        <v>3</v>
      </c>
      <c r="X24" s="1020">
        <v>4</v>
      </c>
      <c r="Y24" s="1020">
        <f t="shared" si="7"/>
        <v>2</v>
      </c>
      <c r="Z24" s="1020">
        <v>0</v>
      </c>
      <c r="AA24" s="1020">
        <v>2</v>
      </c>
      <c r="AB24" s="1020">
        <f t="shared" si="8"/>
        <v>0</v>
      </c>
      <c r="AC24" s="1020">
        <v>0</v>
      </c>
      <c r="AD24" s="1020">
        <v>0</v>
      </c>
      <c r="AE24" s="1020">
        <f t="shared" si="9"/>
        <v>0</v>
      </c>
      <c r="AF24" s="1020">
        <v>0</v>
      </c>
      <c r="AG24" s="1020">
        <v>0</v>
      </c>
      <c r="AH24" s="1020">
        <v>0</v>
      </c>
      <c r="AI24" s="628" t="s">
        <v>15</v>
      </c>
    </row>
    <row r="25" spans="1:35" s="781" customFormat="1" ht="19.5" customHeight="1">
      <c r="A25" s="627" t="s">
        <v>404</v>
      </c>
      <c r="B25" s="1020">
        <v>51</v>
      </c>
      <c r="C25" s="1020">
        <v>204</v>
      </c>
      <c r="D25" s="1020">
        <v>921</v>
      </c>
      <c r="E25" s="1306">
        <f t="shared" si="3"/>
        <v>462</v>
      </c>
      <c r="F25" s="1306">
        <f t="shared" si="2"/>
        <v>124</v>
      </c>
      <c r="G25" s="1306">
        <f t="shared" si="2"/>
        <v>338</v>
      </c>
      <c r="H25" s="1020">
        <v>25</v>
      </c>
      <c r="I25" s="1020">
        <v>11</v>
      </c>
      <c r="J25" s="1020">
        <v>14</v>
      </c>
      <c r="K25" s="1020">
        <f t="shared" si="4"/>
        <v>47</v>
      </c>
      <c r="L25" s="1020">
        <v>16</v>
      </c>
      <c r="M25" s="1020">
        <v>31</v>
      </c>
      <c r="N25" s="1020">
        <v>190</v>
      </c>
      <c r="O25" s="1020">
        <v>58</v>
      </c>
      <c r="P25" s="1020">
        <v>132</v>
      </c>
      <c r="Q25" s="628" t="s">
        <v>16</v>
      </c>
      <c r="R25" s="627" t="s">
        <v>404</v>
      </c>
      <c r="S25" s="1020">
        <f t="shared" si="5"/>
        <v>189</v>
      </c>
      <c r="T25" s="1020">
        <v>35</v>
      </c>
      <c r="U25" s="1020">
        <v>154</v>
      </c>
      <c r="V25" s="1020">
        <f t="shared" si="6"/>
        <v>8</v>
      </c>
      <c r="W25" s="1020">
        <v>2</v>
      </c>
      <c r="X25" s="1020">
        <v>6</v>
      </c>
      <c r="Y25" s="1020">
        <f t="shared" si="7"/>
        <v>2</v>
      </c>
      <c r="Z25" s="1020">
        <v>1</v>
      </c>
      <c r="AA25" s="1020">
        <v>1</v>
      </c>
      <c r="AB25" s="1020">
        <f t="shared" si="8"/>
        <v>1</v>
      </c>
      <c r="AC25" s="1020">
        <v>1</v>
      </c>
      <c r="AD25" s="1020">
        <v>0</v>
      </c>
      <c r="AE25" s="1020">
        <f t="shared" si="9"/>
        <v>0</v>
      </c>
      <c r="AF25" s="1020">
        <v>0</v>
      </c>
      <c r="AG25" s="1020">
        <v>0</v>
      </c>
      <c r="AH25" s="1020">
        <v>0</v>
      </c>
      <c r="AI25" s="628" t="s">
        <v>16</v>
      </c>
    </row>
    <row r="26" spans="1:35" s="781" customFormat="1" ht="19.5" customHeight="1">
      <c r="A26" s="627" t="s">
        <v>405</v>
      </c>
      <c r="B26" s="1020">
        <v>138</v>
      </c>
      <c r="C26" s="1020">
        <v>181</v>
      </c>
      <c r="D26" s="1020">
        <v>787</v>
      </c>
      <c r="E26" s="1306">
        <f t="shared" si="3"/>
        <v>330</v>
      </c>
      <c r="F26" s="1306">
        <f t="shared" si="2"/>
        <v>100</v>
      </c>
      <c r="G26" s="1306">
        <f t="shared" si="2"/>
        <v>230</v>
      </c>
      <c r="H26" s="1020">
        <v>29</v>
      </c>
      <c r="I26" s="1020">
        <v>14</v>
      </c>
      <c r="J26" s="1020">
        <v>15</v>
      </c>
      <c r="K26" s="1020">
        <f t="shared" si="4"/>
        <v>43</v>
      </c>
      <c r="L26" s="1020">
        <v>18</v>
      </c>
      <c r="M26" s="1020">
        <v>25</v>
      </c>
      <c r="N26" s="1020">
        <v>142</v>
      </c>
      <c r="O26" s="1020">
        <v>43</v>
      </c>
      <c r="P26" s="1020">
        <v>99</v>
      </c>
      <c r="Q26" s="628" t="s">
        <v>17</v>
      </c>
      <c r="R26" s="627" t="s">
        <v>405</v>
      </c>
      <c r="S26" s="1020">
        <f t="shared" si="5"/>
        <v>103</v>
      </c>
      <c r="T26" s="1020">
        <v>18</v>
      </c>
      <c r="U26" s="1020">
        <v>85</v>
      </c>
      <c r="V26" s="1020">
        <f t="shared" si="6"/>
        <v>10</v>
      </c>
      <c r="W26" s="1020">
        <v>7</v>
      </c>
      <c r="X26" s="1020">
        <v>3</v>
      </c>
      <c r="Y26" s="1020">
        <f t="shared" si="7"/>
        <v>3</v>
      </c>
      <c r="Z26" s="1020">
        <v>0</v>
      </c>
      <c r="AA26" s="1020">
        <v>3</v>
      </c>
      <c r="AB26" s="1020">
        <f t="shared" si="8"/>
        <v>0</v>
      </c>
      <c r="AC26" s="1020">
        <v>0</v>
      </c>
      <c r="AD26" s="1020">
        <v>0</v>
      </c>
      <c r="AE26" s="1020">
        <f t="shared" si="9"/>
        <v>0</v>
      </c>
      <c r="AF26" s="1020">
        <v>0</v>
      </c>
      <c r="AG26" s="1020">
        <v>0</v>
      </c>
      <c r="AH26" s="1020">
        <v>0</v>
      </c>
      <c r="AI26" s="628" t="s">
        <v>17</v>
      </c>
    </row>
    <row r="27" spans="1:35" s="781" customFormat="1" ht="19.5" customHeight="1">
      <c r="A27" s="627" t="s">
        <v>406</v>
      </c>
      <c r="B27" s="1020">
        <v>476</v>
      </c>
      <c r="C27" s="1020">
        <v>202</v>
      </c>
      <c r="D27" s="1020">
        <v>1329</v>
      </c>
      <c r="E27" s="1306">
        <f t="shared" si="3"/>
        <v>258</v>
      </c>
      <c r="F27" s="1306">
        <f t="shared" si="2"/>
        <v>65</v>
      </c>
      <c r="G27" s="1306">
        <f t="shared" si="2"/>
        <v>193</v>
      </c>
      <c r="H27" s="1020">
        <v>61</v>
      </c>
      <c r="I27" s="1020">
        <v>23</v>
      </c>
      <c r="J27" s="1020">
        <v>38</v>
      </c>
      <c r="K27" s="1020">
        <f t="shared" si="4"/>
        <v>93</v>
      </c>
      <c r="L27" s="1020">
        <v>21</v>
      </c>
      <c r="M27" s="1020">
        <v>72</v>
      </c>
      <c r="N27" s="1020">
        <v>38</v>
      </c>
      <c r="O27" s="1020">
        <v>11</v>
      </c>
      <c r="P27" s="1020">
        <v>27</v>
      </c>
      <c r="Q27" s="628" t="s">
        <v>18</v>
      </c>
      <c r="R27" s="627" t="s">
        <v>406</v>
      </c>
      <c r="S27" s="1020">
        <f t="shared" si="5"/>
        <v>60</v>
      </c>
      <c r="T27" s="1020">
        <v>8</v>
      </c>
      <c r="U27" s="1020">
        <v>52</v>
      </c>
      <c r="V27" s="1020">
        <f t="shared" si="6"/>
        <v>6</v>
      </c>
      <c r="W27" s="1020">
        <v>2</v>
      </c>
      <c r="X27" s="1020">
        <v>4</v>
      </c>
      <c r="Y27" s="1020">
        <f t="shared" si="7"/>
        <v>0</v>
      </c>
      <c r="Z27" s="1020">
        <v>0</v>
      </c>
      <c r="AA27" s="1020">
        <v>0</v>
      </c>
      <c r="AB27" s="1020">
        <f t="shared" si="8"/>
        <v>0</v>
      </c>
      <c r="AC27" s="1020">
        <v>0</v>
      </c>
      <c r="AD27" s="1020">
        <v>0</v>
      </c>
      <c r="AE27" s="1020">
        <f t="shared" si="9"/>
        <v>0</v>
      </c>
      <c r="AF27" s="1020">
        <v>0</v>
      </c>
      <c r="AG27" s="1020">
        <v>0</v>
      </c>
      <c r="AH27" s="1020">
        <v>561</v>
      </c>
      <c r="AI27" s="628" t="s">
        <v>18</v>
      </c>
    </row>
    <row r="28" spans="1:35" s="781" customFormat="1" ht="19.5" customHeight="1">
      <c r="A28" s="627" t="s">
        <v>407</v>
      </c>
      <c r="B28" s="1020">
        <v>218</v>
      </c>
      <c r="C28" s="1020">
        <v>64</v>
      </c>
      <c r="D28" s="1020">
        <v>416</v>
      </c>
      <c r="E28" s="1306">
        <f t="shared" si="3"/>
        <v>142</v>
      </c>
      <c r="F28" s="1306">
        <f t="shared" si="2"/>
        <v>39</v>
      </c>
      <c r="G28" s="1306">
        <f t="shared" si="2"/>
        <v>103</v>
      </c>
      <c r="H28" s="1020">
        <v>25</v>
      </c>
      <c r="I28" s="1020">
        <v>13</v>
      </c>
      <c r="J28" s="1020">
        <v>12</v>
      </c>
      <c r="K28" s="1020">
        <f t="shared" si="4"/>
        <v>55</v>
      </c>
      <c r="L28" s="1020">
        <v>11</v>
      </c>
      <c r="M28" s="1020">
        <v>44</v>
      </c>
      <c r="N28" s="1020">
        <v>22</v>
      </c>
      <c r="O28" s="1020">
        <v>10</v>
      </c>
      <c r="P28" s="1020">
        <v>12</v>
      </c>
      <c r="Q28" s="628" t="s">
        <v>74</v>
      </c>
      <c r="R28" s="627" t="s">
        <v>407</v>
      </c>
      <c r="S28" s="1020">
        <f t="shared" si="5"/>
        <v>35</v>
      </c>
      <c r="T28" s="1020">
        <v>3</v>
      </c>
      <c r="U28" s="1020">
        <v>32</v>
      </c>
      <c r="V28" s="1020">
        <f t="shared" si="6"/>
        <v>4</v>
      </c>
      <c r="W28" s="1020">
        <v>1</v>
      </c>
      <c r="X28" s="1020">
        <v>3</v>
      </c>
      <c r="Y28" s="1020">
        <f t="shared" si="7"/>
        <v>1</v>
      </c>
      <c r="Z28" s="1020">
        <v>1</v>
      </c>
      <c r="AA28" s="1020">
        <v>0</v>
      </c>
      <c r="AB28" s="1020">
        <f t="shared" si="8"/>
        <v>0</v>
      </c>
      <c r="AC28" s="1020">
        <v>0</v>
      </c>
      <c r="AD28" s="1020">
        <v>0</v>
      </c>
      <c r="AE28" s="1020">
        <f t="shared" si="9"/>
        <v>0</v>
      </c>
      <c r="AF28" s="1020">
        <v>0</v>
      </c>
      <c r="AG28" s="1020">
        <v>0</v>
      </c>
      <c r="AH28" s="1020">
        <v>53</v>
      </c>
      <c r="AI28" s="628" t="s">
        <v>74</v>
      </c>
    </row>
    <row r="29" spans="1:35" s="781" customFormat="1" ht="19.5" customHeight="1">
      <c r="A29" s="627" t="s">
        <v>408</v>
      </c>
      <c r="B29" s="1020">
        <v>392</v>
      </c>
      <c r="C29" s="1020">
        <v>202</v>
      </c>
      <c r="D29" s="1020">
        <v>883</v>
      </c>
      <c r="E29" s="1306">
        <f t="shared" si="3"/>
        <v>176</v>
      </c>
      <c r="F29" s="1306">
        <f t="shared" si="2"/>
        <v>47</v>
      </c>
      <c r="G29" s="1306">
        <f t="shared" si="2"/>
        <v>129</v>
      </c>
      <c r="H29" s="1020">
        <v>16</v>
      </c>
      <c r="I29" s="1020">
        <v>10</v>
      </c>
      <c r="J29" s="1020">
        <v>6</v>
      </c>
      <c r="K29" s="1020">
        <f t="shared" si="4"/>
        <v>50</v>
      </c>
      <c r="L29" s="1020">
        <v>20</v>
      </c>
      <c r="M29" s="1020">
        <v>30</v>
      </c>
      <c r="N29" s="1020">
        <v>35</v>
      </c>
      <c r="O29" s="1020">
        <v>8</v>
      </c>
      <c r="P29" s="1020">
        <v>27</v>
      </c>
      <c r="Q29" s="628" t="s">
        <v>75</v>
      </c>
      <c r="R29" s="627" t="s">
        <v>408</v>
      </c>
      <c r="S29" s="1020">
        <f t="shared" si="5"/>
        <v>73</v>
      </c>
      <c r="T29" s="1020">
        <v>8</v>
      </c>
      <c r="U29" s="1020">
        <v>65</v>
      </c>
      <c r="V29" s="1020">
        <f t="shared" si="6"/>
        <v>2</v>
      </c>
      <c r="W29" s="1020">
        <v>1</v>
      </c>
      <c r="X29" s="1020">
        <v>1</v>
      </c>
      <c r="Y29" s="1020">
        <f t="shared" si="7"/>
        <v>0</v>
      </c>
      <c r="Z29" s="1020">
        <v>0</v>
      </c>
      <c r="AA29" s="1020">
        <v>0</v>
      </c>
      <c r="AB29" s="1020">
        <f t="shared" si="8"/>
        <v>0</v>
      </c>
      <c r="AC29" s="1020">
        <v>0</v>
      </c>
      <c r="AD29" s="1020">
        <v>0</v>
      </c>
      <c r="AE29" s="1020">
        <f t="shared" si="9"/>
        <v>0</v>
      </c>
      <c r="AF29" s="1020">
        <v>0</v>
      </c>
      <c r="AG29" s="1020">
        <v>0</v>
      </c>
      <c r="AH29" s="1020">
        <v>175</v>
      </c>
      <c r="AI29" s="628" t="s">
        <v>75</v>
      </c>
    </row>
    <row r="30" spans="1:35" s="781" customFormat="1" ht="19.5" customHeight="1">
      <c r="A30" s="627" t="s">
        <v>409</v>
      </c>
      <c r="B30" s="1020">
        <v>832</v>
      </c>
      <c r="C30" s="1020">
        <v>184</v>
      </c>
      <c r="D30" s="1020">
        <v>959</v>
      </c>
      <c r="E30" s="1306">
        <f t="shared" si="3"/>
        <v>257</v>
      </c>
      <c r="F30" s="1306">
        <f t="shared" si="2"/>
        <v>112</v>
      </c>
      <c r="G30" s="1306">
        <f t="shared" si="2"/>
        <v>145</v>
      </c>
      <c r="H30" s="1020">
        <v>43</v>
      </c>
      <c r="I30" s="1020">
        <v>16</v>
      </c>
      <c r="J30" s="1020">
        <v>27</v>
      </c>
      <c r="K30" s="1020">
        <f t="shared" si="4"/>
        <v>63</v>
      </c>
      <c r="L30" s="1020">
        <v>19</v>
      </c>
      <c r="M30" s="1020">
        <v>44</v>
      </c>
      <c r="N30" s="1020">
        <v>106</v>
      </c>
      <c r="O30" s="1020">
        <v>70</v>
      </c>
      <c r="P30" s="1020">
        <v>36</v>
      </c>
      <c r="Q30" s="628" t="s">
        <v>76</v>
      </c>
      <c r="R30" s="627" t="s">
        <v>409</v>
      </c>
      <c r="S30" s="1020">
        <f t="shared" si="5"/>
        <v>43</v>
      </c>
      <c r="T30" s="1020">
        <v>6</v>
      </c>
      <c r="U30" s="1020">
        <v>37</v>
      </c>
      <c r="V30" s="1020">
        <f t="shared" si="6"/>
        <v>2</v>
      </c>
      <c r="W30" s="1020">
        <v>1</v>
      </c>
      <c r="X30" s="1020">
        <v>1</v>
      </c>
      <c r="Y30" s="1020">
        <f t="shared" si="7"/>
        <v>0</v>
      </c>
      <c r="Z30" s="1020">
        <v>0</v>
      </c>
      <c r="AA30" s="1020">
        <v>0</v>
      </c>
      <c r="AB30" s="1020">
        <f t="shared" si="8"/>
        <v>0</v>
      </c>
      <c r="AC30" s="1020">
        <v>0</v>
      </c>
      <c r="AD30" s="1020">
        <v>0</v>
      </c>
      <c r="AE30" s="1020">
        <f t="shared" si="9"/>
        <v>0</v>
      </c>
      <c r="AF30" s="1020">
        <v>0</v>
      </c>
      <c r="AG30" s="1020">
        <v>0</v>
      </c>
      <c r="AH30" s="1020">
        <v>395</v>
      </c>
      <c r="AI30" s="628" t="s">
        <v>76</v>
      </c>
    </row>
    <row r="31" spans="1:35" s="102" customFormat="1" ht="19.5" customHeight="1">
      <c r="A31" s="636" t="s">
        <v>410</v>
      </c>
      <c r="B31" s="1020">
        <v>268</v>
      </c>
      <c r="C31" s="1020">
        <v>212</v>
      </c>
      <c r="D31" s="1020">
        <v>1293</v>
      </c>
      <c r="E31" s="1306">
        <f t="shared" si="3"/>
        <v>270</v>
      </c>
      <c r="F31" s="1306">
        <f t="shared" si="2"/>
        <v>49</v>
      </c>
      <c r="G31" s="1306">
        <f t="shared" si="2"/>
        <v>221</v>
      </c>
      <c r="H31" s="1020">
        <v>32</v>
      </c>
      <c r="I31" s="1020">
        <v>17</v>
      </c>
      <c r="J31" s="1020">
        <v>15</v>
      </c>
      <c r="K31" s="1020">
        <f t="shared" si="4"/>
        <v>83</v>
      </c>
      <c r="L31" s="1020">
        <v>12</v>
      </c>
      <c r="M31" s="1020">
        <v>71</v>
      </c>
      <c r="N31" s="1020">
        <v>39</v>
      </c>
      <c r="O31" s="1020">
        <v>3</v>
      </c>
      <c r="P31" s="1307">
        <v>36</v>
      </c>
      <c r="Q31" s="1362" t="s">
        <v>77</v>
      </c>
      <c r="R31" s="636" t="s">
        <v>410</v>
      </c>
      <c r="S31" s="1020">
        <f t="shared" si="5"/>
        <v>106</v>
      </c>
      <c r="T31" s="1020">
        <v>16</v>
      </c>
      <c r="U31" s="1020">
        <v>90</v>
      </c>
      <c r="V31" s="1020">
        <f t="shared" si="6"/>
        <v>8</v>
      </c>
      <c r="W31" s="1020">
        <v>0</v>
      </c>
      <c r="X31" s="1020">
        <v>8</v>
      </c>
      <c r="Y31" s="1020">
        <f t="shared" si="7"/>
        <v>2</v>
      </c>
      <c r="Z31" s="1020">
        <v>1</v>
      </c>
      <c r="AA31" s="1020">
        <v>1</v>
      </c>
      <c r="AB31" s="1020">
        <f t="shared" si="8"/>
        <v>0</v>
      </c>
      <c r="AC31" s="1020">
        <v>0</v>
      </c>
      <c r="AD31" s="1020">
        <v>0</v>
      </c>
      <c r="AE31" s="1020">
        <f t="shared" si="9"/>
        <v>0</v>
      </c>
      <c r="AF31" s="1020">
        <v>0</v>
      </c>
      <c r="AG31" s="1020">
        <v>0</v>
      </c>
      <c r="AH31" s="1307">
        <v>444</v>
      </c>
      <c r="AI31" s="1362" t="s">
        <v>77</v>
      </c>
    </row>
    <row r="32" spans="1:35" s="111" customFormat="1" ht="4.5" customHeight="1" thickBot="1">
      <c r="A32" s="280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152"/>
      <c r="R32" s="280"/>
      <c r="S32" s="281"/>
      <c r="T32" s="281"/>
      <c r="U32" s="281"/>
      <c r="V32" s="281"/>
      <c r="W32" s="281"/>
      <c r="X32" s="281"/>
      <c r="Y32" s="281"/>
      <c r="Z32" s="281"/>
      <c r="AA32" s="281"/>
      <c r="AB32" s="281"/>
      <c r="AC32" s="281"/>
      <c r="AD32" s="281"/>
      <c r="AE32" s="281"/>
      <c r="AF32" s="281"/>
      <c r="AG32" s="281"/>
      <c r="AH32" s="282"/>
      <c r="AI32" s="152"/>
    </row>
    <row r="33" spans="2:35" s="111" customFormat="1" ht="3" customHeight="1"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2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2"/>
    </row>
    <row r="34" spans="1:35" s="286" customFormat="1" ht="12" customHeight="1">
      <c r="A34" s="283" t="s">
        <v>1386</v>
      </c>
      <c r="B34" s="284"/>
      <c r="C34" s="284"/>
      <c r="D34" s="284"/>
      <c r="E34" s="284"/>
      <c r="F34" s="284"/>
      <c r="G34" s="284"/>
      <c r="H34" s="182" t="s">
        <v>6</v>
      </c>
      <c r="I34" s="284"/>
      <c r="J34" s="284"/>
      <c r="K34" s="284"/>
      <c r="L34" s="284"/>
      <c r="M34" s="284"/>
      <c r="N34" s="284"/>
      <c r="O34" s="284"/>
      <c r="P34" s="284"/>
      <c r="Q34" s="287"/>
      <c r="R34" s="283" t="s">
        <v>1386</v>
      </c>
      <c r="T34" s="182"/>
      <c r="U34" s="182"/>
      <c r="V34" s="857"/>
      <c r="W34" s="857"/>
      <c r="X34" s="857"/>
      <c r="Y34" s="285"/>
      <c r="Z34" s="285"/>
      <c r="AA34" s="285"/>
      <c r="AB34" s="182" t="s">
        <v>249</v>
      </c>
      <c r="AC34" s="284"/>
      <c r="AD34" s="284"/>
      <c r="AE34" s="284"/>
      <c r="AF34" s="284"/>
      <c r="AG34" s="284"/>
      <c r="AI34" s="287"/>
    </row>
  </sheetData>
  <sheetProtection/>
  <mergeCells count="16">
    <mergeCell ref="J7:M7"/>
    <mergeCell ref="S6:AA6"/>
    <mergeCell ref="S7:AA7"/>
    <mergeCell ref="AI6:AI10"/>
    <mergeCell ref="R6:R10"/>
    <mergeCell ref="AH6:AH10"/>
    <mergeCell ref="A3:G3"/>
    <mergeCell ref="H3:P3"/>
    <mergeCell ref="Q6:Q10"/>
    <mergeCell ref="AB6:AG6"/>
    <mergeCell ref="AB7:AG7"/>
    <mergeCell ref="S3:Y3"/>
    <mergeCell ref="B6:G6"/>
    <mergeCell ref="A6:A10"/>
    <mergeCell ref="H6:P6"/>
    <mergeCell ref="E7:G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Y33"/>
  <sheetViews>
    <sheetView view="pageBreakPreview" zoomScale="86" zoomScaleSheetLayoutView="86" zoomScalePageLayoutView="0" workbookViewId="0" topLeftCell="C1">
      <selection activeCell="M15" sqref="M15"/>
    </sheetView>
  </sheetViews>
  <sheetFormatPr defaultColWidth="13.3359375" defaultRowHeight="17.25" customHeight="1"/>
  <cols>
    <col min="1" max="1" width="10.77734375" style="298" customWidth="1"/>
    <col min="2" max="3" width="10.6640625" style="299" customWidth="1"/>
    <col min="4" max="4" width="9.21484375" style="299" customWidth="1"/>
    <col min="5" max="5" width="8.88671875" style="299" customWidth="1"/>
    <col min="6" max="6" width="8.3359375" style="299" customWidth="1"/>
    <col min="7" max="7" width="7.88671875" style="299" customWidth="1"/>
    <col min="8" max="12" width="10.6640625" style="299" customWidth="1"/>
    <col min="13" max="14" width="10.77734375" style="298" customWidth="1"/>
    <col min="15" max="15" width="10.6640625" style="479" customWidth="1"/>
    <col min="16" max="19" width="10.6640625" style="480" customWidth="1"/>
    <col min="20" max="20" width="10.6640625" style="300" customWidth="1"/>
    <col min="21" max="21" width="11.99609375" style="300" customWidth="1"/>
    <col min="22" max="22" width="10.6640625" style="300" customWidth="1"/>
    <col min="23" max="23" width="9.88671875" style="300" customWidth="1"/>
    <col min="24" max="24" width="10.6640625" style="300" customWidth="1"/>
    <col min="25" max="25" width="10.77734375" style="300" customWidth="1"/>
    <col min="26" max="16384" width="13.3359375" style="300" customWidth="1"/>
  </cols>
  <sheetData>
    <row r="1" spans="1:25" s="1231" customFormat="1" ht="12" customHeight="1">
      <c r="A1" s="992" t="s">
        <v>1084</v>
      </c>
      <c r="B1" s="1228"/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9" t="s">
        <v>145</v>
      </c>
      <c r="N1" s="992" t="s">
        <v>1388</v>
      </c>
      <c r="O1" s="1230"/>
      <c r="P1" s="1230"/>
      <c r="Q1" s="1230"/>
      <c r="R1" s="1230"/>
      <c r="S1" s="1230"/>
      <c r="T1" s="1228"/>
      <c r="U1" s="1228"/>
      <c r="V1" s="1228"/>
      <c r="W1" s="1228"/>
      <c r="X1" s="1228"/>
      <c r="Y1" s="1229" t="s">
        <v>145</v>
      </c>
    </row>
    <row r="2" spans="1:25" s="131" customFormat="1" ht="12" customHeight="1">
      <c r="A2" s="134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4"/>
      <c r="N2" s="134"/>
      <c r="O2" s="475"/>
      <c r="P2" s="475"/>
      <c r="Q2" s="475"/>
      <c r="R2" s="475"/>
      <c r="S2" s="475"/>
      <c r="T2" s="132"/>
      <c r="U2" s="132"/>
      <c r="V2" s="132"/>
      <c r="W2" s="132"/>
      <c r="X2" s="132"/>
      <c r="Y2" s="134"/>
    </row>
    <row r="3" spans="1:25" s="4" customFormat="1" ht="27" customHeight="1">
      <c r="A3" s="2082" t="s">
        <v>710</v>
      </c>
      <c r="B3" s="2082"/>
      <c r="C3" s="2082"/>
      <c r="D3" s="2082"/>
      <c r="E3" s="2082"/>
      <c r="F3" s="2082"/>
      <c r="G3" s="2082"/>
      <c r="H3" s="2081" t="s">
        <v>709</v>
      </c>
      <c r="I3" s="2081"/>
      <c r="J3" s="2081"/>
      <c r="K3" s="2081"/>
      <c r="L3" s="2081"/>
      <c r="M3" s="2081"/>
      <c r="N3" s="2082" t="s">
        <v>708</v>
      </c>
      <c r="O3" s="2083"/>
      <c r="P3" s="2083"/>
      <c r="Q3" s="2083"/>
      <c r="R3" s="2083"/>
      <c r="S3" s="2083"/>
      <c r="T3" s="2081" t="s">
        <v>707</v>
      </c>
      <c r="U3" s="2081"/>
      <c r="V3" s="2081"/>
      <c r="W3" s="2081"/>
      <c r="X3" s="2081"/>
      <c r="Y3" s="2081"/>
    </row>
    <row r="4" spans="1:25" s="297" customFormat="1" ht="12" customHeight="1">
      <c r="A4" s="294"/>
      <c r="B4" s="295"/>
      <c r="C4" s="295"/>
      <c r="D4" s="295"/>
      <c r="E4" s="295"/>
      <c r="F4" s="295"/>
      <c r="G4" s="295"/>
      <c r="H4" s="296"/>
      <c r="I4" s="296"/>
      <c r="J4" s="296"/>
      <c r="K4" s="296"/>
      <c r="L4" s="296"/>
      <c r="M4" s="296"/>
      <c r="N4" s="294"/>
      <c r="O4" s="476"/>
      <c r="P4" s="476"/>
      <c r="Q4" s="476"/>
      <c r="R4" s="476"/>
      <c r="S4" s="476"/>
      <c r="T4" s="296"/>
      <c r="U4" s="296"/>
      <c r="V4" s="296"/>
      <c r="W4" s="296"/>
      <c r="X4" s="296"/>
      <c r="Y4" s="296"/>
    </row>
    <row r="5" spans="1:25" s="1232" customFormat="1" ht="12" customHeight="1" thickBot="1">
      <c r="A5" s="1232" t="s">
        <v>766</v>
      </c>
      <c r="B5" s="1233"/>
      <c r="C5" s="1233"/>
      <c r="D5" s="1233"/>
      <c r="E5" s="1233"/>
      <c r="F5" s="1233"/>
      <c r="G5" s="1233"/>
      <c r="H5" s="1233"/>
      <c r="I5" s="1233"/>
      <c r="J5" s="1233"/>
      <c r="K5" s="1233"/>
      <c r="L5" s="1233"/>
      <c r="M5" s="1234" t="s">
        <v>78</v>
      </c>
      <c r="N5" s="1232" t="s">
        <v>766</v>
      </c>
      <c r="O5" s="1235"/>
      <c r="P5" s="1235"/>
      <c r="Q5" s="1235"/>
      <c r="R5" s="1235"/>
      <c r="S5" s="1235"/>
      <c r="T5" s="1233"/>
      <c r="U5" s="1233"/>
      <c r="V5" s="1233"/>
      <c r="W5" s="1233"/>
      <c r="X5" s="1233"/>
      <c r="Y5" s="1234" t="s">
        <v>78</v>
      </c>
    </row>
    <row r="6" spans="1:25" s="795" customFormat="1" ht="20.25" customHeight="1">
      <c r="A6" s="2084" t="s">
        <v>659</v>
      </c>
      <c r="B6" s="797" t="s">
        <v>660</v>
      </c>
      <c r="C6" s="798"/>
      <c r="D6" s="798"/>
      <c r="E6" s="798"/>
      <c r="F6" s="798"/>
      <c r="G6" s="798"/>
      <c r="H6" s="798" t="s">
        <v>146</v>
      </c>
      <c r="I6" s="798"/>
      <c r="J6" s="798"/>
      <c r="K6" s="798"/>
      <c r="L6" s="799"/>
      <c r="M6" s="1586" t="s">
        <v>658</v>
      </c>
      <c r="N6" s="2084" t="s">
        <v>661</v>
      </c>
      <c r="O6" s="797" t="s">
        <v>662</v>
      </c>
      <c r="P6" s="798"/>
      <c r="Q6" s="798"/>
      <c r="R6" s="798"/>
      <c r="S6" s="799"/>
      <c r="T6" s="797" t="s">
        <v>147</v>
      </c>
      <c r="U6" s="798"/>
      <c r="V6" s="798"/>
      <c r="W6" s="798"/>
      <c r="X6" s="799"/>
      <c r="Y6" s="1586" t="s">
        <v>658</v>
      </c>
    </row>
    <row r="7" spans="1:25" s="795" customFormat="1" ht="20.25" customHeight="1">
      <c r="A7" s="2085"/>
      <c r="B7" s="800" t="s">
        <v>663</v>
      </c>
      <c r="C7" s="800" t="s">
        <v>664</v>
      </c>
      <c r="D7" s="800" t="s">
        <v>665</v>
      </c>
      <c r="E7" s="800" t="s">
        <v>666</v>
      </c>
      <c r="F7" s="800" t="s">
        <v>667</v>
      </c>
      <c r="G7" s="800" t="s">
        <v>668</v>
      </c>
      <c r="H7" s="800" t="s">
        <v>669</v>
      </c>
      <c r="I7" s="800" t="s">
        <v>670</v>
      </c>
      <c r="J7" s="800" t="s">
        <v>671</v>
      </c>
      <c r="K7" s="800" t="s">
        <v>672</v>
      </c>
      <c r="L7" s="800" t="s">
        <v>673</v>
      </c>
      <c r="M7" s="1605"/>
      <c r="N7" s="2085"/>
      <c r="O7" s="800" t="s">
        <v>663</v>
      </c>
      <c r="P7" s="800" t="s">
        <v>674</v>
      </c>
      <c r="Q7" s="800" t="s">
        <v>675</v>
      </c>
      <c r="R7" s="800" t="s">
        <v>676</v>
      </c>
      <c r="S7" s="800" t="s">
        <v>677</v>
      </c>
      <c r="T7" s="800" t="s">
        <v>678</v>
      </c>
      <c r="U7" s="800" t="s">
        <v>679</v>
      </c>
      <c r="V7" s="800" t="s">
        <v>680</v>
      </c>
      <c r="W7" s="800" t="s">
        <v>681</v>
      </c>
      <c r="X7" s="800" t="s">
        <v>682</v>
      </c>
      <c r="Y7" s="1605"/>
    </row>
    <row r="8" spans="1:25" s="795" customFormat="1" ht="20.25" customHeight="1">
      <c r="A8" s="2085"/>
      <c r="B8" s="800"/>
      <c r="C8" s="801"/>
      <c r="D8" s="800"/>
      <c r="E8" s="800"/>
      <c r="F8" s="800"/>
      <c r="G8" s="800"/>
      <c r="H8" s="801"/>
      <c r="I8" s="801" t="s">
        <v>683</v>
      </c>
      <c r="J8" s="801" t="s">
        <v>684</v>
      </c>
      <c r="K8" s="800"/>
      <c r="L8" s="801" t="s">
        <v>685</v>
      </c>
      <c r="M8" s="1605"/>
      <c r="N8" s="2085"/>
      <c r="O8" s="800"/>
      <c r="P8" s="801"/>
      <c r="Q8" s="800"/>
      <c r="R8" s="801" t="s">
        <v>686</v>
      </c>
      <c r="S8" s="800"/>
      <c r="T8" s="801" t="s">
        <v>687</v>
      </c>
      <c r="U8" s="801" t="s">
        <v>688</v>
      </c>
      <c r="V8" s="801" t="s">
        <v>688</v>
      </c>
      <c r="W8" s="800"/>
      <c r="X8" s="801"/>
      <c r="Y8" s="1605"/>
    </row>
    <row r="9" spans="1:25" s="795" customFormat="1" ht="36.75" customHeight="1">
      <c r="A9" s="2086"/>
      <c r="B9" s="802" t="s">
        <v>19</v>
      </c>
      <c r="C9" s="803" t="s">
        <v>20</v>
      </c>
      <c r="D9" s="803" t="s">
        <v>21</v>
      </c>
      <c r="E9" s="803" t="s">
        <v>22</v>
      </c>
      <c r="F9" s="803" t="s">
        <v>23</v>
      </c>
      <c r="G9" s="803" t="s">
        <v>152</v>
      </c>
      <c r="H9" s="803" t="s">
        <v>24</v>
      </c>
      <c r="I9" s="803" t="s">
        <v>657</v>
      </c>
      <c r="J9" s="803" t="s">
        <v>25</v>
      </c>
      <c r="K9" s="803" t="s">
        <v>26</v>
      </c>
      <c r="L9" s="802" t="s">
        <v>27</v>
      </c>
      <c r="M9" s="1606"/>
      <c r="N9" s="2086"/>
      <c r="O9" s="804" t="s">
        <v>19</v>
      </c>
      <c r="P9" s="805" t="s">
        <v>34</v>
      </c>
      <c r="Q9" s="803" t="s">
        <v>28</v>
      </c>
      <c r="R9" s="803" t="s">
        <v>689</v>
      </c>
      <c r="S9" s="805" t="s">
        <v>36</v>
      </c>
      <c r="T9" s="805" t="s">
        <v>38</v>
      </c>
      <c r="U9" s="803" t="s">
        <v>29</v>
      </c>
      <c r="V9" s="803" t="s">
        <v>30</v>
      </c>
      <c r="W9" s="805" t="s">
        <v>37</v>
      </c>
      <c r="X9" s="804" t="s">
        <v>84</v>
      </c>
      <c r="Y9" s="1606"/>
    </row>
    <row r="10" spans="1:25" s="795" customFormat="1" ht="21" customHeight="1">
      <c r="A10" s="806">
        <v>2016</v>
      </c>
      <c r="B10" s="807">
        <v>71100</v>
      </c>
      <c r="C10" s="807">
        <v>7560</v>
      </c>
      <c r="D10" s="807">
        <v>8494</v>
      </c>
      <c r="E10" s="807">
        <v>7939</v>
      </c>
      <c r="F10" s="807">
        <v>14892</v>
      </c>
      <c r="G10" s="807">
        <v>14666</v>
      </c>
      <c r="H10" s="807">
        <v>16807</v>
      </c>
      <c r="I10" s="807">
        <v>742</v>
      </c>
      <c r="J10" s="807">
        <v>0</v>
      </c>
      <c r="K10" s="807">
        <v>0</v>
      </c>
      <c r="L10" s="807">
        <v>0</v>
      </c>
      <c r="M10" s="808">
        <v>2016</v>
      </c>
      <c r="N10" s="806">
        <v>2016</v>
      </c>
      <c r="O10" s="807">
        <v>51524.623999999996</v>
      </c>
      <c r="P10" s="807">
        <v>6145</v>
      </c>
      <c r="Q10" s="807">
        <v>3231</v>
      </c>
      <c r="R10" s="807">
        <v>1476</v>
      </c>
      <c r="S10" s="807">
        <v>2623</v>
      </c>
      <c r="T10" s="807">
        <v>1340</v>
      </c>
      <c r="U10" s="807">
        <v>6519</v>
      </c>
      <c r="V10" s="807">
        <v>0</v>
      </c>
      <c r="W10" s="807">
        <v>10633.624</v>
      </c>
      <c r="X10" s="809">
        <v>19557</v>
      </c>
      <c r="Y10" s="810">
        <v>2016</v>
      </c>
    </row>
    <row r="11" spans="1:25" s="795" customFormat="1" ht="21" customHeight="1">
      <c r="A11" s="806">
        <v>2017</v>
      </c>
      <c r="B11" s="807">
        <v>194178</v>
      </c>
      <c r="C11" s="807">
        <v>27645</v>
      </c>
      <c r="D11" s="807">
        <v>42201</v>
      </c>
      <c r="E11" s="807">
        <v>34664</v>
      </c>
      <c r="F11" s="807">
        <v>37716</v>
      </c>
      <c r="G11" s="807">
        <v>37716</v>
      </c>
      <c r="H11" s="807">
        <v>11200</v>
      </c>
      <c r="I11" s="807">
        <v>2019</v>
      </c>
      <c r="J11" s="807">
        <v>0</v>
      </c>
      <c r="K11" s="807">
        <v>0</v>
      </c>
      <c r="L11" s="807">
        <v>1017</v>
      </c>
      <c r="M11" s="808">
        <v>2017</v>
      </c>
      <c r="N11" s="806">
        <v>2017</v>
      </c>
      <c r="O11" s="807">
        <v>84847</v>
      </c>
      <c r="P11" s="807">
        <v>12353</v>
      </c>
      <c r="Q11" s="807">
        <v>6725</v>
      </c>
      <c r="R11" s="807">
        <v>4716</v>
      </c>
      <c r="S11" s="807">
        <v>2382</v>
      </c>
      <c r="T11" s="807">
        <v>2351</v>
      </c>
      <c r="U11" s="807">
        <v>11043</v>
      </c>
      <c r="V11" s="807">
        <v>0</v>
      </c>
      <c r="W11" s="807">
        <v>28977</v>
      </c>
      <c r="X11" s="807">
        <v>16300</v>
      </c>
      <c r="Y11" s="810">
        <v>2017</v>
      </c>
    </row>
    <row r="12" spans="1:25" s="795" customFormat="1" ht="21" customHeight="1">
      <c r="A12" s="806">
        <v>2018</v>
      </c>
      <c r="B12" s="807">
        <v>167559</v>
      </c>
      <c r="C12" s="807">
        <v>13172</v>
      </c>
      <c r="D12" s="807">
        <v>39884</v>
      </c>
      <c r="E12" s="807">
        <v>22894</v>
      </c>
      <c r="F12" s="807">
        <v>29675</v>
      </c>
      <c r="G12" s="807">
        <v>34793</v>
      </c>
      <c r="H12" s="807">
        <v>24014</v>
      </c>
      <c r="I12" s="807">
        <v>2045</v>
      </c>
      <c r="J12" s="807">
        <v>0</v>
      </c>
      <c r="K12" s="807">
        <v>0</v>
      </c>
      <c r="L12" s="807">
        <v>1082</v>
      </c>
      <c r="M12" s="808">
        <v>2018</v>
      </c>
      <c r="N12" s="806">
        <v>2018</v>
      </c>
      <c r="O12" s="807">
        <v>41391</v>
      </c>
      <c r="P12" s="807">
        <v>12491</v>
      </c>
      <c r="Q12" s="807">
        <v>7697</v>
      </c>
      <c r="R12" s="807">
        <v>4831</v>
      </c>
      <c r="S12" s="807">
        <v>2396</v>
      </c>
      <c r="T12" s="807">
        <v>67</v>
      </c>
      <c r="U12" s="807">
        <v>11315</v>
      </c>
      <c r="V12" s="807">
        <v>0</v>
      </c>
      <c r="W12" s="807">
        <v>2594</v>
      </c>
      <c r="X12" s="807">
        <v>0</v>
      </c>
      <c r="Y12" s="810">
        <v>2018</v>
      </c>
    </row>
    <row r="13" spans="1:25" s="795" customFormat="1" ht="21" customHeight="1">
      <c r="A13" s="806">
        <v>2019</v>
      </c>
      <c r="B13" s="807">
        <v>45869</v>
      </c>
      <c r="C13" s="807">
        <v>7159</v>
      </c>
      <c r="D13" s="807">
        <v>8321</v>
      </c>
      <c r="E13" s="807">
        <v>8106</v>
      </c>
      <c r="F13" s="807">
        <v>9627</v>
      </c>
      <c r="G13" s="807">
        <v>7972</v>
      </c>
      <c r="H13" s="807">
        <v>2625</v>
      </c>
      <c r="I13" s="807">
        <v>960</v>
      </c>
      <c r="J13" s="807">
        <v>0</v>
      </c>
      <c r="K13" s="807">
        <v>0</v>
      </c>
      <c r="L13" s="807">
        <v>1099</v>
      </c>
      <c r="M13" s="808">
        <v>2019</v>
      </c>
      <c r="N13" s="806">
        <v>2019</v>
      </c>
      <c r="O13" s="807">
        <v>44691</v>
      </c>
      <c r="P13" s="807">
        <v>17012</v>
      </c>
      <c r="Q13" s="807">
        <v>6984</v>
      </c>
      <c r="R13" s="807">
        <v>3690</v>
      </c>
      <c r="S13" s="807">
        <v>2376</v>
      </c>
      <c r="T13" s="807">
        <v>67</v>
      </c>
      <c r="U13" s="807">
        <v>9815</v>
      </c>
      <c r="V13" s="807">
        <v>0</v>
      </c>
      <c r="W13" s="807">
        <v>4747</v>
      </c>
      <c r="X13" s="807">
        <v>0</v>
      </c>
      <c r="Y13" s="810">
        <v>2019</v>
      </c>
    </row>
    <row r="14" spans="1:25" s="796" customFormat="1" ht="21" customHeight="1">
      <c r="A14" s="811">
        <v>2020</v>
      </c>
      <c r="B14" s="812">
        <f aca="true" t="shared" si="0" ref="B14:L14">SUM(B15:B30)</f>
        <v>59254</v>
      </c>
      <c r="C14" s="812">
        <f t="shared" si="0"/>
        <v>6579</v>
      </c>
      <c r="D14" s="812">
        <f t="shared" si="0"/>
        <v>10981</v>
      </c>
      <c r="E14" s="812">
        <f t="shared" si="0"/>
        <v>10981</v>
      </c>
      <c r="F14" s="812">
        <f t="shared" si="0"/>
        <v>10545</v>
      </c>
      <c r="G14" s="812">
        <f t="shared" si="0"/>
        <v>10545</v>
      </c>
      <c r="H14" s="812">
        <f t="shared" si="0"/>
        <v>9623</v>
      </c>
      <c r="I14" s="812">
        <f t="shared" si="0"/>
        <v>0</v>
      </c>
      <c r="J14" s="812">
        <f t="shared" si="0"/>
        <v>0</v>
      </c>
      <c r="K14" s="812">
        <f t="shared" si="0"/>
        <v>0</v>
      </c>
      <c r="L14" s="812">
        <f t="shared" si="0"/>
        <v>0</v>
      </c>
      <c r="M14" s="813">
        <v>2020</v>
      </c>
      <c r="N14" s="811">
        <v>2020</v>
      </c>
      <c r="O14" s="812">
        <f>SUM(O15:O30)</f>
        <v>32042</v>
      </c>
      <c r="P14" s="812">
        <f aca="true" t="shared" si="1" ref="P14:X14">SUM(P15:P30)</f>
        <v>5530</v>
      </c>
      <c r="Q14" s="812">
        <f t="shared" si="1"/>
        <v>5530</v>
      </c>
      <c r="R14" s="812">
        <f t="shared" si="1"/>
        <v>5530</v>
      </c>
      <c r="S14" s="812">
        <f t="shared" si="1"/>
        <v>2642</v>
      </c>
      <c r="T14" s="812">
        <f t="shared" si="1"/>
        <v>36</v>
      </c>
      <c r="U14" s="812">
        <f t="shared" si="1"/>
        <v>2767</v>
      </c>
      <c r="V14" s="812">
        <f t="shared" si="1"/>
        <v>0</v>
      </c>
      <c r="W14" s="812">
        <f t="shared" si="1"/>
        <v>10007</v>
      </c>
      <c r="X14" s="812">
        <f t="shared" si="1"/>
        <v>0</v>
      </c>
      <c r="Y14" s="814">
        <v>2020</v>
      </c>
    </row>
    <row r="15" spans="1:25" s="26" customFormat="1" ht="19.5" customHeight="1">
      <c r="A15" s="815" t="s">
        <v>395</v>
      </c>
      <c r="B15" s="1308">
        <f aca="true" t="shared" si="2" ref="B15:B30">SUM(C15:L15)</f>
        <v>3466</v>
      </c>
      <c r="C15" s="1020">
        <v>352</v>
      </c>
      <c r="D15" s="1309">
        <v>611</v>
      </c>
      <c r="E15" s="1309">
        <v>611</v>
      </c>
      <c r="F15" s="1309">
        <v>611</v>
      </c>
      <c r="G15" s="1309">
        <v>611</v>
      </c>
      <c r="H15" s="1512">
        <v>670</v>
      </c>
      <c r="I15" s="1313">
        <v>0</v>
      </c>
      <c r="J15" s="1313">
        <v>0</v>
      </c>
      <c r="K15" s="1313">
        <v>0</v>
      </c>
      <c r="L15" s="1313">
        <v>0</v>
      </c>
      <c r="M15" s="538" t="s">
        <v>31</v>
      </c>
      <c r="N15" s="815" t="s">
        <v>395</v>
      </c>
      <c r="O15" s="1310">
        <f>SUM(P15:X15)</f>
        <v>2376</v>
      </c>
      <c r="P15" s="1311">
        <v>188</v>
      </c>
      <c r="Q15" s="1311">
        <v>188</v>
      </c>
      <c r="R15" s="1311">
        <v>188</v>
      </c>
      <c r="S15" s="1309">
        <v>508</v>
      </c>
      <c r="T15" s="1020">
        <v>2</v>
      </c>
      <c r="U15" s="1020">
        <v>94</v>
      </c>
      <c r="V15" s="1020">
        <v>0</v>
      </c>
      <c r="W15" s="1309">
        <v>1208</v>
      </c>
      <c r="X15" s="1313">
        <v>0</v>
      </c>
      <c r="Y15" s="538" t="s">
        <v>31</v>
      </c>
    </row>
    <row r="16" spans="1:25" s="26" customFormat="1" ht="19.5" customHeight="1">
      <c r="A16" s="815" t="s">
        <v>396</v>
      </c>
      <c r="B16" s="1308">
        <f t="shared" si="2"/>
        <v>2910</v>
      </c>
      <c r="C16" s="1020">
        <v>1000</v>
      </c>
      <c r="D16" s="1309">
        <v>389</v>
      </c>
      <c r="E16" s="1309">
        <v>389</v>
      </c>
      <c r="F16" s="1309">
        <v>389</v>
      </c>
      <c r="G16" s="1309">
        <v>389</v>
      </c>
      <c r="H16" s="1512">
        <v>354</v>
      </c>
      <c r="I16" s="1313">
        <v>0</v>
      </c>
      <c r="J16" s="1313">
        <v>0</v>
      </c>
      <c r="K16" s="1313">
        <v>0</v>
      </c>
      <c r="L16" s="1313">
        <v>0</v>
      </c>
      <c r="M16" s="628" t="s">
        <v>8</v>
      </c>
      <c r="N16" s="815" t="s">
        <v>396</v>
      </c>
      <c r="O16" s="1310">
        <f aca="true" t="shared" si="3" ref="O16:O30">SUM(P16:X16)</f>
        <v>1500</v>
      </c>
      <c r="P16" s="1311">
        <v>335</v>
      </c>
      <c r="Q16" s="1311">
        <v>335</v>
      </c>
      <c r="R16" s="1311">
        <v>335</v>
      </c>
      <c r="S16" s="1309">
        <v>67</v>
      </c>
      <c r="T16" s="1020">
        <v>3</v>
      </c>
      <c r="U16" s="1020">
        <v>168</v>
      </c>
      <c r="V16" s="1020">
        <v>0</v>
      </c>
      <c r="W16" s="1309">
        <v>257</v>
      </c>
      <c r="X16" s="1313">
        <v>0</v>
      </c>
      <c r="Y16" s="628" t="s">
        <v>8</v>
      </c>
    </row>
    <row r="17" spans="1:25" s="26" customFormat="1" ht="19.5" customHeight="1">
      <c r="A17" s="815" t="s">
        <v>397</v>
      </c>
      <c r="B17" s="1308">
        <f t="shared" si="2"/>
        <v>2187</v>
      </c>
      <c r="C17" s="1020">
        <v>350</v>
      </c>
      <c r="D17" s="1309">
        <v>387</v>
      </c>
      <c r="E17" s="1309">
        <v>387</v>
      </c>
      <c r="F17" s="1309">
        <v>387</v>
      </c>
      <c r="G17" s="1309">
        <v>387</v>
      </c>
      <c r="H17" s="1512">
        <v>289</v>
      </c>
      <c r="I17" s="1313">
        <v>0</v>
      </c>
      <c r="J17" s="1313">
        <v>0</v>
      </c>
      <c r="K17" s="1313">
        <v>0</v>
      </c>
      <c r="L17" s="1313">
        <v>0</v>
      </c>
      <c r="M17" s="628" t="s">
        <v>9</v>
      </c>
      <c r="N17" s="815" t="s">
        <v>397</v>
      </c>
      <c r="O17" s="1310">
        <f t="shared" si="3"/>
        <v>1763</v>
      </c>
      <c r="P17" s="1311">
        <v>315</v>
      </c>
      <c r="Q17" s="1311">
        <v>315</v>
      </c>
      <c r="R17" s="1311">
        <v>315</v>
      </c>
      <c r="S17" s="1309">
        <v>109</v>
      </c>
      <c r="T17" s="1020">
        <v>3</v>
      </c>
      <c r="U17" s="1020">
        <v>158</v>
      </c>
      <c r="V17" s="1020">
        <v>0</v>
      </c>
      <c r="W17" s="1309">
        <v>548</v>
      </c>
      <c r="X17" s="1313">
        <v>0</v>
      </c>
      <c r="Y17" s="628" t="s">
        <v>9</v>
      </c>
    </row>
    <row r="18" spans="1:25" s="26" customFormat="1" ht="19.5" customHeight="1">
      <c r="A18" s="815" t="s">
        <v>398</v>
      </c>
      <c r="B18" s="1308">
        <f t="shared" si="2"/>
        <v>4517</v>
      </c>
      <c r="C18" s="1020">
        <v>300</v>
      </c>
      <c r="D18" s="1309">
        <v>963</v>
      </c>
      <c r="E18" s="1309">
        <v>963</v>
      </c>
      <c r="F18" s="1309">
        <v>963</v>
      </c>
      <c r="G18" s="1309">
        <v>963</v>
      </c>
      <c r="H18" s="1512">
        <v>365</v>
      </c>
      <c r="I18" s="1313">
        <v>0</v>
      </c>
      <c r="J18" s="1313">
        <v>0</v>
      </c>
      <c r="K18" s="1313">
        <v>0</v>
      </c>
      <c r="L18" s="1313">
        <v>0</v>
      </c>
      <c r="M18" s="628" t="s">
        <v>10</v>
      </c>
      <c r="N18" s="815" t="s">
        <v>398</v>
      </c>
      <c r="O18" s="1310">
        <f t="shared" si="3"/>
        <v>2323</v>
      </c>
      <c r="P18" s="1311">
        <v>348</v>
      </c>
      <c r="Q18" s="1311">
        <v>348</v>
      </c>
      <c r="R18" s="1311">
        <v>348</v>
      </c>
      <c r="S18" s="1309">
        <v>23</v>
      </c>
      <c r="T18" s="1020">
        <v>2</v>
      </c>
      <c r="U18" s="1020">
        <v>174</v>
      </c>
      <c r="V18" s="1020">
        <v>0</v>
      </c>
      <c r="W18" s="1309">
        <v>1080</v>
      </c>
      <c r="X18" s="1313">
        <v>0</v>
      </c>
      <c r="Y18" s="628" t="s">
        <v>10</v>
      </c>
    </row>
    <row r="19" spans="1:25" s="26" customFormat="1" ht="19.5" customHeight="1">
      <c r="A19" s="815" t="s">
        <v>399</v>
      </c>
      <c r="B19" s="1308">
        <f t="shared" si="2"/>
        <v>5124</v>
      </c>
      <c r="C19" s="1020">
        <v>250</v>
      </c>
      <c r="D19" s="1309">
        <v>1131</v>
      </c>
      <c r="E19" s="1309">
        <v>1131</v>
      </c>
      <c r="F19" s="1309">
        <v>1131</v>
      </c>
      <c r="G19" s="1309">
        <v>1131</v>
      </c>
      <c r="H19" s="1512">
        <v>350</v>
      </c>
      <c r="I19" s="1313">
        <v>0</v>
      </c>
      <c r="J19" s="1313">
        <v>0</v>
      </c>
      <c r="K19" s="1313">
        <v>0</v>
      </c>
      <c r="L19" s="1313">
        <v>0</v>
      </c>
      <c r="M19" s="628" t="s">
        <v>11</v>
      </c>
      <c r="N19" s="815" t="s">
        <v>399</v>
      </c>
      <c r="O19" s="1310">
        <f t="shared" si="3"/>
        <v>1790</v>
      </c>
      <c r="P19" s="1311">
        <v>226</v>
      </c>
      <c r="Q19" s="1311">
        <v>226</v>
      </c>
      <c r="R19" s="1311">
        <v>226</v>
      </c>
      <c r="S19" s="1309">
        <v>284</v>
      </c>
      <c r="T19" s="1020">
        <v>3</v>
      </c>
      <c r="U19" s="1020">
        <v>113</v>
      </c>
      <c r="V19" s="1020">
        <v>0</v>
      </c>
      <c r="W19" s="1309">
        <v>712</v>
      </c>
      <c r="X19" s="1313">
        <v>0</v>
      </c>
      <c r="Y19" s="628" t="s">
        <v>11</v>
      </c>
    </row>
    <row r="20" spans="1:25" s="26" customFormat="1" ht="19.5" customHeight="1">
      <c r="A20" s="815" t="s">
        <v>400</v>
      </c>
      <c r="B20" s="1308">
        <f t="shared" si="2"/>
        <v>3758</v>
      </c>
      <c r="C20" s="1020">
        <v>300</v>
      </c>
      <c r="D20" s="1309">
        <v>657</v>
      </c>
      <c r="E20" s="1309">
        <v>657</v>
      </c>
      <c r="F20" s="1309">
        <v>657</v>
      </c>
      <c r="G20" s="1309">
        <v>657</v>
      </c>
      <c r="H20" s="1512">
        <v>830</v>
      </c>
      <c r="I20" s="1313">
        <v>0</v>
      </c>
      <c r="J20" s="1313">
        <v>0</v>
      </c>
      <c r="K20" s="1313">
        <v>0</v>
      </c>
      <c r="L20" s="1313">
        <v>0</v>
      </c>
      <c r="M20" s="628" t="s">
        <v>12</v>
      </c>
      <c r="N20" s="815" t="s">
        <v>400</v>
      </c>
      <c r="O20" s="1310">
        <f t="shared" si="3"/>
        <v>1356</v>
      </c>
      <c r="P20" s="1311">
        <v>188</v>
      </c>
      <c r="Q20" s="1311">
        <v>188</v>
      </c>
      <c r="R20" s="1311">
        <v>188</v>
      </c>
      <c r="S20" s="1309">
        <v>132</v>
      </c>
      <c r="T20" s="1020">
        <v>3</v>
      </c>
      <c r="U20" s="1020">
        <v>94</v>
      </c>
      <c r="V20" s="1020">
        <v>0</v>
      </c>
      <c r="W20" s="1309">
        <v>563</v>
      </c>
      <c r="X20" s="1313">
        <v>0</v>
      </c>
      <c r="Y20" s="628" t="s">
        <v>12</v>
      </c>
    </row>
    <row r="21" spans="1:25" s="26" customFormat="1" ht="19.5" customHeight="1">
      <c r="A21" s="815" t="s">
        <v>401</v>
      </c>
      <c r="B21" s="1308">
        <f t="shared" si="2"/>
        <v>5014</v>
      </c>
      <c r="C21" s="1020">
        <v>210</v>
      </c>
      <c r="D21" s="1309">
        <v>1091</v>
      </c>
      <c r="E21" s="1309">
        <v>1091</v>
      </c>
      <c r="F21" s="1309">
        <v>1091</v>
      </c>
      <c r="G21" s="1309">
        <v>1091</v>
      </c>
      <c r="H21" s="1512">
        <v>440</v>
      </c>
      <c r="I21" s="1313">
        <v>0</v>
      </c>
      <c r="J21" s="1313">
        <v>0</v>
      </c>
      <c r="K21" s="1313">
        <v>0</v>
      </c>
      <c r="L21" s="1313">
        <v>0</v>
      </c>
      <c r="M21" s="628" t="s">
        <v>13</v>
      </c>
      <c r="N21" s="815" t="s">
        <v>401</v>
      </c>
      <c r="O21" s="1310">
        <f t="shared" si="3"/>
        <v>1865</v>
      </c>
      <c r="P21" s="1020">
        <v>252</v>
      </c>
      <c r="Q21" s="1020">
        <v>252</v>
      </c>
      <c r="R21" s="1020">
        <v>252</v>
      </c>
      <c r="S21" s="1309">
        <v>260</v>
      </c>
      <c r="T21" s="1020">
        <v>3</v>
      </c>
      <c r="U21" s="1020">
        <v>126</v>
      </c>
      <c r="V21" s="1020">
        <v>0</v>
      </c>
      <c r="W21" s="1309">
        <v>720</v>
      </c>
      <c r="X21" s="1313">
        <v>0</v>
      </c>
      <c r="Y21" s="628" t="s">
        <v>13</v>
      </c>
    </row>
    <row r="22" spans="1:25" s="26" customFormat="1" ht="19.5" customHeight="1">
      <c r="A22" s="815" t="s">
        <v>402</v>
      </c>
      <c r="B22" s="1308">
        <f t="shared" si="2"/>
        <v>1368</v>
      </c>
      <c r="C22" s="1020">
        <v>290</v>
      </c>
      <c r="D22" s="1309">
        <v>192</v>
      </c>
      <c r="E22" s="1309">
        <v>192</v>
      </c>
      <c r="F22" s="1309">
        <v>192</v>
      </c>
      <c r="G22" s="1309">
        <v>192</v>
      </c>
      <c r="H22" s="1512">
        <v>310</v>
      </c>
      <c r="I22" s="1313">
        <v>0</v>
      </c>
      <c r="J22" s="1313">
        <v>0</v>
      </c>
      <c r="K22" s="1313">
        <v>0</v>
      </c>
      <c r="L22" s="1313">
        <v>0</v>
      </c>
      <c r="M22" s="628" t="s">
        <v>14</v>
      </c>
      <c r="N22" s="815" t="s">
        <v>402</v>
      </c>
      <c r="O22" s="1310">
        <f t="shared" si="3"/>
        <v>2125</v>
      </c>
      <c r="P22" s="1311">
        <v>320</v>
      </c>
      <c r="Q22" s="1311">
        <v>320</v>
      </c>
      <c r="R22" s="1311">
        <v>320</v>
      </c>
      <c r="S22" s="1309">
        <v>180</v>
      </c>
      <c r="T22" s="1020">
        <v>2</v>
      </c>
      <c r="U22" s="1020">
        <v>160</v>
      </c>
      <c r="V22" s="1020">
        <v>0</v>
      </c>
      <c r="W22" s="1309">
        <v>823</v>
      </c>
      <c r="X22" s="1313">
        <v>0</v>
      </c>
      <c r="Y22" s="628" t="s">
        <v>14</v>
      </c>
    </row>
    <row r="23" spans="1:25" s="26" customFormat="1" ht="19.5" customHeight="1">
      <c r="A23" s="815" t="s">
        <v>403</v>
      </c>
      <c r="B23" s="1308">
        <f t="shared" si="2"/>
        <v>1340</v>
      </c>
      <c r="C23" s="1020">
        <v>360</v>
      </c>
      <c r="D23" s="1309">
        <v>145</v>
      </c>
      <c r="E23" s="1309">
        <v>145</v>
      </c>
      <c r="F23" s="1309">
        <v>145</v>
      </c>
      <c r="G23" s="1309">
        <v>145</v>
      </c>
      <c r="H23" s="1512">
        <v>400</v>
      </c>
      <c r="I23" s="1313">
        <v>0</v>
      </c>
      <c r="J23" s="1313">
        <v>0</v>
      </c>
      <c r="K23" s="1313">
        <v>0</v>
      </c>
      <c r="L23" s="1313">
        <v>0</v>
      </c>
      <c r="M23" s="628" t="s">
        <v>15</v>
      </c>
      <c r="N23" s="815" t="s">
        <v>403</v>
      </c>
      <c r="O23" s="1310">
        <f t="shared" si="3"/>
        <v>1604</v>
      </c>
      <c r="P23" s="1311">
        <v>198</v>
      </c>
      <c r="Q23" s="1311">
        <v>198</v>
      </c>
      <c r="R23" s="1311">
        <v>198</v>
      </c>
      <c r="S23" s="1309">
        <v>274</v>
      </c>
      <c r="T23" s="1020">
        <v>3</v>
      </c>
      <c r="U23" s="1020">
        <v>99</v>
      </c>
      <c r="V23" s="1020">
        <v>0</v>
      </c>
      <c r="W23" s="1309">
        <v>634</v>
      </c>
      <c r="X23" s="1313">
        <v>0</v>
      </c>
      <c r="Y23" s="628" t="s">
        <v>15</v>
      </c>
    </row>
    <row r="24" spans="1:25" s="26" customFormat="1" ht="19.5" customHeight="1">
      <c r="A24" s="815" t="s">
        <v>404</v>
      </c>
      <c r="B24" s="1308">
        <f t="shared" si="2"/>
        <v>1883</v>
      </c>
      <c r="C24" s="1020">
        <v>250</v>
      </c>
      <c r="D24" s="1309">
        <v>317</v>
      </c>
      <c r="E24" s="1309">
        <v>317</v>
      </c>
      <c r="F24" s="1309">
        <v>317</v>
      </c>
      <c r="G24" s="1309">
        <v>317</v>
      </c>
      <c r="H24" s="1512">
        <v>365</v>
      </c>
      <c r="I24" s="1313">
        <v>0</v>
      </c>
      <c r="J24" s="1313">
        <v>0</v>
      </c>
      <c r="K24" s="1313">
        <v>0</v>
      </c>
      <c r="L24" s="1313">
        <v>0</v>
      </c>
      <c r="M24" s="628" t="s">
        <v>16</v>
      </c>
      <c r="N24" s="815" t="s">
        <v>404</v>
      </c>
      <c r="O24" s="1310">
        <f t="shared" si="3"/>
        <v>3016</v>
      </c>
      <c r="P24" s="1311">
        <v>733</v>
      </c>
      <c r="Q24" s="1311">
        <v>733</v>
      </c>
      <c r="R24" s="1311">
        <v>733</v>
      </c>
      <c r="S24" s="1309">
        <v>44</v>
      </c>
      <c r="T24" s="1020">
        <v>0</v>
      </c>
      <c r="U24" s="1020">
        <v>367</v>
      </c>
      <c r="V24" s="1020">
        <v>0</v>
      </c>
      <c r="W24" s="1309">
        <v>406</v>
      </c>
      <c r="X24" s="1313">
        <v>0</v>
      </c>
      <c r="Y24" s="628" t="s">
        <v>16</v>
      </c>
    </row>
    <row r="25" spans="1:25" s="26" customFormat="1" ht="19.5" customHeight="1">
      <c r="A25" s="815" t="s">
        <v>405</v>
      </c>
      <c r="B25" s="1308">
        <f t="shared" si="2"/>
        <v>5686</v>
      </c>
      <c r="C25" s="1020">
        <v>200</v>
      </c>
      <c r="D25" s="1309">
        <v>1309</v>
      </c>
      <c r="E25" s="1309">
        <v>1309</v>
      </c>
      <c r="F25" s="1309">
        <v>1309</v>
      </c>
      <c r="G25" s="1309">
        <v>1309</v>
      </c>
      <c r="H25" s="1512">
        <v>250</v>
      </c>
      <c r="I25" s="1313">
        <v>0</v>
      </c>
      <c r="J25" s="1313">
        <v>0</v>
      </c>
      <c r="K25" s="1313">
        <v>0</v>
      </c>
      <c r="L25" s="1313">
        <v>0</v>
      </c>
      <c r="M25" s="628" t="s">
        <v>17</v>
      </c>
      <c r="N25" s="815" t="s">
        <v>405</v>
      </c>
      <c r="O25" s="1310">
        <f t="shared" si="3"/>
        <v>1403</v>
      </c>
      <c r="P25" s="1311">
        <v>260</v>
      </c>
      <c r="Q25" s="1311">
        <v>260</v>
      </c>
      <c r="R25" s="1311">
        <v>260</v>
      </c>
      <c r="S25" s="1309">
        <v>149</v>
      </c>
      <c r="T25" s="1020">
        <v>2</v>
      </c>
      <c r="U25" s="1020">
        <v>130</v>
      </c>
      <c r="V25" s="1020">
        <v>0</v>
      </c>
      <c r="W25" s="1309">
        <v>342</v>
      </c>
      <c r="X25" s="1313">
        <v>0</v>
      </c>
      <c r="Y25" s="628" t="s">
        <v>17</v>
      </c>
    </row>
    <row r="26" spans="1:25" s="26" customFormat="1" ht="19.5" customHeight="1">
      <c r="A26" s="815" t="s">
        <v>406</v>
      </c>
      <c r="B26" s="1308">
        <f t="shared" si="2"/>
        <v>4408</v>
      </c>
      <c r="C26" s="1020">
        <v>800</v>
      </c>
      <c r="D26" s="1309">
        <v>757</v>
      </c>
      <c r="E26" s="1309">
        <v>757</v>
      </c>
      <c r="F26" s="1309">
        <v>647</v>
      </c>
      <c r="G26" s="1309">
        <v>647</v>
      </c>
      <c r="H26" s="1512">
        <v>800</v>
      </c>
      <c r="I26" s="1313">
        <v>0</v>
      </c>
      <c r="J26" s="1313">
        <v>0</v>
      </c>
      <c r="K26" s="1313">
        <v>0</v>
      </c>
      <c r="L26" s="1313">
        <v>0</v>
      </c>
      <c r="M26" s="628" t="s">
        <v>18</v>
      </c>
      <c r="N26" s="815" t="s">
        <v>406</v>
      </c>
      <c r="O26" s="1310">
        <f t="shared" si="3"/>
        <v>1895</v>
      </c>
      <c r="P26" s="1311">
        <v>338</v>
      </c>
      <c r="Q26" s="1311">
        <v>338</v>
      </c>
      <c r="R26" s="1311">
        <v>338</v>
      </c>
      <c r="S26" s="1309">
        <v>196</v>
      </c>
      <c r="T26" s="1020">
        <v>2</v>
      </c>
      <c r="U26" s="1020">
        <v>169</v>
      </c>
      <c r="V26" s="1020">
        <v>0</v>
      </c>
      <c r="W26" s="1309">
        <v>514</v>
      </c>
      <c r="X26" s="1313">
        <v>0</v>
      </c>
      <c r="Y26" s="628" t="s">
        <v>18</v>
      </c>
    </row>
    <row r="27" spans="1:25" s="26" customFormat="1" ht="19.5" customHeight="1">
      <c r="A27" s="815" t="s">
        <v>407</v>
      </c>
      <c r="B27" s="1308">
        <f t="shared" si="2"/>
        <v>4685</v>
      </c>
      <c r="C27" s="1020">
        <v>677</v>
      </c>
      <c r="D27" s="1309">
        <v>757</v>
      </c>
      <c r="E27" s="1309">
        <v>757</v>
      </c>
      <c r="F27" s="1309">
        <v>647</v>
      </c>
      <c r="G27" s="1309">
        <v>647</v>
      </c>
      <c r="H27" s="1512">
        <v>1200</v>
      </c>
      <c r="I27" s="1313">
        <v>0</v>
      </c>
      <c r="J27" s="1313">
        <v>0</v>
      </c>
      <c r="K27" s="1313">
        <v>0</v>
      </c>
      <c r="L27" s="1313">
        <v>0</v>
      </c>
      <c r="M27" s="628" t="s">
        <v>74</v>
      </c>
      <c r="N27" s="815" t="s">
        <v>407</v>
      </c>
      <c r="O27" s="1310">
        <f t="shared" si="3"/>
        <v>1497</v>
      </c>
      <c r="P27" s="1311">
        <v>300</v>
      </c>
      <c r="Q27" s="1311">
        <v>300</v>
      </c>
      <c r="R27" s="1311">
        <v>300</v>
      </c>
      <c r="S27" s="1309">
        <v>102</v>
      </c>
      <c r="T27" s="1020">
        <v>2</v>
      </c>
      <c r="U27" s="1020">
        <v>150</v>
      </c>
      <c r="V27" s="1020">
        <v>0</v>
      </c>
      <c r="W27" s="1309">
        <v>343</v>
      </c>
      <c r="X27" s="1313">
        <v>0</v>
      </c>
      <c r="Y27" s="628" t="s">
        <v>74</v>
      </c>
    </row>
    <row r="28" spans="1:25" s="26" customFormat="1" ht="19.5" customHeight="1">
      <c r="A28" s="815" t="s">
        <v>408</v>
      </c>
      <c r="B28" s="1308">
        <f t="shared" si="2"/>
        <v>4208</v>
      </c>
      <c r="C28" s="1020">
        <v>500</v>
      </c>
      <c r="D28" s="1309">
        <v>757</v>
      </c>
      <c r="E28" s="1309">
        <v>757</v>
      </c>
      <c r="F28" s="1309">
        <v>647</v>
      </c>
      <c r="G28" s="1309">
        <v>647</v>
      </c>
      <c r="H28" s="1512">
        <v>900</v>
      </c>
      <c r="I28" s="1313">
        <v>0</v>
      </c>
      <c r="J28" s="1313">
        <v>0</v>
      </c>
      <c r="K28" s="1313">
        <v>0</v>
      </c>
      <c r="L28" s="1313">
        <v>0</v>
      </c>
      <c r="M28" s="628" t="s">
        <v>75</v>
      </c>
      <c r="N28" s="815" t="s">
        <v>408</v>
      </c>
      <c r="O28" s="1310">
        <f t="shared" si="3"/>
        <v>1616</v>
      </c>
      <c r="P28" s="1311">
        <v>254</v>
      </c>
      <c r="Q28" s="1311">
        <v>254</v>
      </c>
      <c r="R28" s="1311">
        <v>254</v>
      </c>
      <c r="S28" s="1309">
        <v>82</v>
      </c>
      <c r="T28" s="1020">
        <v>2</v>
      </c>
      <c r="U28" s="1020">
        <v>127</v>
      </c>
      <c r="V28" s="1020">
        <v>0</v>
      </c>
      <c r="W28" s="1309">
        <v>643</v>
      </c>
      <c r="X28" s="1313">
        <v>0</v>
      </c>
      <c r="Y28" s="628" t="s">
        <v>75</v>
      </c>
    </row>
    <row r="29" spans="1:25" s="26" customFormat="1" ht="19.5" customHeight="1">
      <c r="A29" s="815" t="s">
        <v>409</v>
      </c>
      <c r="B29" s="1308">
        <f t="shared" si="2"/>
        <v>5054</v>
      </c>
      <c r="C29" s="1020">
        <v>510</v>
      </c>
      <c r="D29" s="1309">
        <v>761</v>
      </c>
      <c r="E29" s="1309">
        <v>761</v>
      </c>
      <c r="F29" s="1309">
        <v>761</v>
      </c>
      <c r="G29" s="1309">
        <v>761</v>
      </c>
      <c r="H29" s="1512">
        <v>1500</v>
      </c>
      <c r="I29" s="1313">
        <v>0</v>
      </c>
      <c r="J29" s="1313">
        <v>0</v>
      </c>
      <c r="K29" s="1313">
        <v>0</v>
      </c>
      <c r="L29" s="1313">
        <v>0</v>
      </c>
      <c r="M29" s="628" t="s">
        <v>76</v>
      </c>
      <c r="N29" s="815" t="s">
        <v>409</v>
      </c>
      <c r="O29" s="1310">
        <f t="shared" si="3"/>
        <v>2056</v>
      </c>
      <c r="P29" s="1311">
        <v>345</v>
      </c>
      <c r="Q29" s="1311">
        <v>345</v>
      </c>
      <c r="R29" s="1311">
        <v>345</v>
      </c>
      <c r="S29" s="1309">
        <v>157</v>
      </c>
      <c r="T29" s="1020">
        <v>2</v>
      </c>
      <c r="U29" s="1020">
        <v>173</v>
      </c>
      <c r="V29" s="1020">
        <v>0</v>
      </c>
      <c r="W29" s="1309">
        <v>689</v>
      </c>
      <c r="X29" s="1313">
        <v>0</v>
      </c>
      <c r="Y29" s="628" t="s">
        <v>76</v>
      </c>
    </row>
    <row r="30" spans="1:25" s="26" customFormat="1" ht="19.5" customHeight="1">
      <c r="A30" s="815" t="s">
        <v>410</v>
      </c>
      <c r="B30" s="1308">
        <f t="shared" si="2"/>
        <v>3646</v>
      </c>
      <c r="C30" s="1020">
        <v>230</v>
      </c>
      <c r="D30" s="1309">
        <v>757</v>
      </c>
      <c r="E30" s="1309">
        <v>757</v>
      </c>
      <c r="F30" s="1309">
        <v>651</v>
      </c>
      <c r="G30" s="1309">
        <v>651</v>
      </c>
      <c r="H30" s="1512">
        <v>600</v>
      </c>
      <c r="I30" s="1313">
        <v>0</v>
      </c>
      <c r="J30" s="1313">
        <v>0</v>
      </c>
      <c r="K30" s="1313">
        <v>0</v>
      </c>
      <c r="L30" s="1313">
        <v>0</v>
      </c>
      <c r="M30" s="628" t="s">
        <v>77</v>
      </c>
      <c r="N30" s="815" t="s">
        <v>410</v>
      </c>
      <c r="O30" s="1310">
        <f t="shared" si="3"/>
        <v>3857</v>
      </c>
      <c r="P30" s="1311">
        <v>930</v>
      </c>
      <c r="Q30" s="1311">
        <v>930</v>
      </c>
      <c r="R30" s="1311">
        <v>930</v>
      </c>
      <c r="S30" s="1309">
        <v>75</v>
      </c>
      <c r="T30" s="1020">
        <v>2</v>
      </c>
      <c r="U30" s="1020">
        <v>465</v>
      </c>
      <c r="V30" s="1020">
        <v>0</v>
      </c>
      <c r="W30" s="1309">
        <v>525</v>
      </c>
      <c r="X30" s="1313">
        <v>0</v>
      </c>
      <c r="Y30" s="628" t="s">
        <v>77</v>
      </c>
    </row>
    <row r="31" spans="1:25" s="131" customFormat="1" ht="5.25" customHeight="1" thickBot="1">
      <c r="A31" s="472"/>
      <c r="B31" s="473"/>
      <c r="C31" s="474"/>
      <c r="D31" s="474"/>
      <c r="E31" s="474"/>
      <c r="F31" s="474"/>
      <c r="G31" s="216"/>
      <c r="H31" s="216"/>
      <c r="I31" s="216"/>
      <c r="J31" s="216"/>
      <c r="K31" s="216"/>
      <c r="L31" s="217"/>
      <c r="M31" s="216"/>
      <c r="N31" s="215"/>
      <c r="O31" s="473"/>
      <c r="P31" s="474"/>
      <c r="Q31" s="474"/>
      <c r="R31" s="474"/>
      <c r="S31" s="474"/>
      <c r="T31" s="216"/>
      <c r="U31" s="216"/>
      <c r="V31" s="216"/>
      <c r="W31" s="216"/>
      <c r="X31" s="217"/>
      <c r="Y31" s="216"/>
    </row>
    <row r="32" spans="1:25" s="131" customFormat="1" ht="12" customHeight="1">
      <c r="A32" s="77" t="s">
        <v>164</v>
      </c>
      <c r="B32" s="132"/>
      <c r="C32" s="132"/>
      <c r="D32" s="132"/>
      <c r="E32" s="132"/>
      <c r="F32" s="132"/>
      <c r="G32" s="132"/>
      <c r="H32" s="182" t="s">
        <v>222</v>
      </c>
      <c r="I32" s="133"/>
      <c r="J32" s="132"/>
      <c r="K32" s="132"/>
      <c r="L32" s="132"/>
      <c r="M32" s="134"/>
      <c r="N32" s="77" t="s">
        <v>164</v>
      </c>
      <c r="O32" s="132"/>
      <c r="P32" s="132"/>
      <c r="Q32" s="132"/>
      <c r="R32" s="132"/>
      <c r="S32" s="132"/>
      <c r="T32" s="182" t="s">
        <v>222</v>
      </c>
      <c r="U32" s="133"/>
      <c r="V32" s="132"/>
      <c r="W32" s="132"/>
      <c r="X32" s="132"/>
      <c r="Y32" s="134"/>
    </row>
    <row r="33" spans="1:19" s="131" customFormat="1" ht="17.25" customHeight="1">
      <c r="A33" s="134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4"/>
      <c r="N33" s="134"/>
      <c r="O33" s="477"/>
      <c r="P33" s="478"/>
      <c r="Q33" s="478"/>
      <c r="R33" s="478"/>
      <c r="S33" s="478"/>
    </row>
  </sheetData>
  <sheetProtection/>
  <mergeCells count="8">
    <mergeCell ref="Y6:Y9"/>
    <mergeCell ref="T3:Y3"/>
    <mergeCell ref="H3:M3"/>
    <mergeCell ref="N3:S3"/>
    <mergeCell ref="A6:A9"/>
    <mergeCell ref="M6:M9"/>
    <mergeCell ref="N6:N9"/>
    <mergeCell ref="A3:G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35"/>
  <sheetViews>
    <sheetView zoomScaleSheetLayoutView="120" zoomScalePageLayoutView="0" workbookViewId="0" topLeftCell="A7">
      <selection activeCell="L9" sqref="L9"/>
    </sheetView>
  </sheetViews>
  <sheetFormatPr defaultColWidth="8.88671875" defaultRowHeight="13.5"/>
  <cols>
    <col min="1" max="1" width="10.3359375" style="119" customWidth="1"/>
    <col min="2" max="6" width="7.77734375" style="288" customWidth="1"/>
    <col min="7" max="7" width="7.77734375" style="293" customWidth="1"/>
    <col min="8" max="9" width="7.77734375" style="288" customWidth="1"/>
    <col min="10" max="12" width="5.3359375" style="288" customWidth="1"/>
    <col min="13" max="16" width="7.77734375" style="288" customWidth="1"/>
    <col min="17" max="17" width="7.77734375" style="293" customWidth="1"/>
    <col min="18" max="18" width="7.77734375" style="117" customWidth="1"/>
    <col min="19" max="19" width="7.77734375" style="288" customWidth="1"/>
    <col min="20" max="20" width="9.21484375" style="117" customWidth="1"/>
    <col min="21" max="16384" width="8.88671875" style="117" customWidth="1"/>
  </cols>
  <sheetData>
    <row r="1" spans="1:20" s="1043" customFormat="1" ht="12" customHeight="1">
      <c r="A1" s="992" t="s">
        <v>1084</v>
      </c>
      <c r="B1" s="1218"/>
      <c r="C1" s="1218"/>
      <c r="D1" s="1218"/>
      <c r="E1" s="1218"/>
      <c r="F1" s="1218"/>
      <c r="G1" s="1236"/>
      <c r="H1" s="1218"/>
      <c r="I1" s="1218"/>
      <c r="J1" s="1236"/>
      <c r="K1" s="1236"/>
      <c r="L1" s="1236"/>
      <c r="M1" s="1218"/>
      <c r="N1" s="1218"/>
      <c r="O1" s="1218"/>
      <c r="P1" s="1218"/>
      <c r="Q1" s="1236"/>
      <c r="S1" s="1218"/>
      <c r="T1" s="1045" t="s">
        <v>1</v>
      </c>
    </row>
    <row r="2" spans="1:19" s="111" customFormat="1" ht="12" customHeight="1">
      <c r="A2" s="77"/>
      <c r="B2" s="277"/>
      <c r="C2" s="277"/>
      <c r="D2" s="277"/>
      <c r="E2" s="277"/>
      <c r="F2" s="277"/>
      <c r="G2" s="290"/>
      <c r="H2" s="277"/>
      <c r="I2" s="277"/>
      <c r="J2" s="277"/>
      <c r="K2" s="277"/>
      <c r="L2" s="277"/>
      <c r="M2" s="277"/>
      <c r="N2" s="277"/>
      <c r="O2" s="277"/>
      <c r="P2" s="277"/>
      <c r="Q2" s="290"/>
      <c r="S2" s="277"/>
    </row>
    <row r="3" spans="1:20" s="3" customFormat="1" ht="22.5">
      <c r="A3" s="2094" t="s">
        <v>711</v>
      </c>
      <c r="B3" s="2094"/>
      <c r="C3" s="2094"/>
      <c r="D3" s="2094"/>
      <c r="E3" s="2094"/>
      <c r="F3" s="2094"/>
      <c r="G3" s="2094"/>
      <c r="H3" s="2094"/>
      <c r="I3" s="2094"/>
      <c r="J3" s="2092" t="s">
        <v>712</v>
      </c>
      <c r="K3" s="2092"/>
      <c r="L3" s="2092"/>
      <c r="M3" s="2092"/>
      <c r="N3" s="2092"/>
      <c r="O3" s="2092"/>
      <c r="P3" s="2092"/>
      <c r="Q3" s="2092"/>
      <c r="R3" s="2092"/>
      <c r="S3" s="2092"/>
      <c r="T3" s="2092"/>
    </row>
    <row r="4" spans="1:19" s="110" customFormat="1" ht="12" customHeight="1">
      <c r="A4" s="108"/>
      <c r="B4" s="278"/>
      <c r="C4" s="278"/>
      <c r="D4" s="278"/>
      <c r="E4" s="278"/>
      <c r="F4" s="278"/>
      <c r="G4" s="291"/>
      <c r="H4" s="278"/>
      <c r="I4" s="278"/>
      <c r="J4" s="279"/>
      <c r="K4" s="279"/>
      <c r="L4" s="279"/>
      <c r="M4" s="279"/>
      <c r="N4" s="279"/>
      <c r="O4" s="279"/>
      <c r="P4" s="279"/>
      <c r="Q4" s="291"/>
      <c r="S4" s="279"/>
    </row>
    <row r="5" spans="1:20" s="770" customFormat="1" ht="12" customHeight="1" thickBot="1">
      <c r="A5" s="770" t="s">
        <v>1389</v>
      </c>
      <c r="B5" s="1219"/>
      <c r="C5" s="1219"/>
      <c r="D5" s="1219"/>
      <c r="E5" s="1219"/>
      <c r="F5" s="1219"/>
      <c r="G5" s="1241"/>
      <c r="H5" s="1219"/>
      <c r="I5" s="1219"/>
      <c r="J5" s="1219"/>
      <c r="K5" s="1219"/>
      <c r="L5" s="1219"/>
      <c r="M5" s="1219"/>
      <c r="N5" s="1219"/>
      <c r="O5" s="1219"/>
      <c r="P5" s="1219"/>
      <c r="S5" s="1219"/>
      <c r="T5" s="771" t="s">
        <v>1478</v>
      </c>
    </row>
    <row r="6" spans="1:20" s="102" customFormat="1" ht="18.75" customHeight="1">
      <c r="A6" s="1766" t="s">
        <v>1479</v>
      </c>
      <c r="B6" s="1341"/>
      <c r="C6" s="2072" t="s">
        <v>1497</v>
      </c>
      <c r="D6" s="2072"/>
      <c r="E6" s="2072"/>
      <c r="F6" s="2072"/>
      <c r="G6" s="2072"/>
      <c r="H6" s="2072"/>
      <c r="I6" s="1342"/>
      <c r="J6" s="1341"/>
      <c r="K6" s="1343"/>
      <c r="L6" s="1343"/>
      <c r="M6" s="2072" t="s">
        <v>1492</v>
      </c>
      <c r="N6" s="2072"/>
      <c r="O6" s="2072"/>
      <c r="P6" s="2072"/>
      <c r="Q6" s="2072"/>
      <c r="R6" s="2072"/>
      <c r="S6" s="1344"/>
      <c r="T6" s="1586" t="s">
        <v>56</v>
      </c>
    </row>
    <row r="7" spans="1:20" s="102" customFormat="1" ht="46.5" customHeight="1">
      <c r="A7" s="2093"/>
      <c r="B7" s="2087" t="s">
        <v>1493</v>
      </c>
      <c r="C7" s="783" t="s">
        <v>1480</v>
      </c>
      <c r="D7" s="1345" t="s">
        <v>1498</v>
      </c>
      <c r="E7" s="783" t="s">
        <v>1487</v>
      </c>
      <c r="F7" s="1351" t="s">
        <v>1507</v>
      </c>
      <c r="G7" s="1349" t="s">
        <v>1488</v>
      </c>
      <c r="H7" s="782" t="s">
        <v>1494</v>
      </c>
      <c r="I7" s="782" t="s">
        <v>1495</v>
      </c>
      <c r="J7" s="782" t="s">
        <v>1482</v>
      </c>
      <c r="K7" s="782"/>
      <c r="L7" s="782"/>
      <c r="M7" s="783" t="s">
        <v>1486</v>
      </c>
      <c r="N7" s="1350" t="s">
        <v>1498</v>
      </c>
      <c r="O7" s="783" t="s">
        <v>1481</v>
      </c>
      <c r="P7" s="1351" t="s">
        <v>1507</v>
      </c>
      <c r="Q7" s="782" t="s">
        <v>1485</v>
      </c>
      <c r="R7" s="782" t="s">
        <v>1491</v>
      </c>
      <c r="S7" s="1347" t="s">
        <v>1483</v>
      </c>
      <c r="T7" s="1587"/>
    </row>
    <row r="8" spans="1:20" s="102" customFormat="1" ht="36" customHeight="1">
      <c r="A8" s="2093" t="s">
        <v>1484</v>
      </c>
      <c r="B8" s="2088"/>
      <c r="C8" s="2079" t="s">
        <v>190</v>
      </c>
      <c r="D8" s="2079" t="s">
        <v>1500</v>
      </c>
      <c r="E8" s="2090" t="s">
        <v>1501</v>
      </c>
      <c r="F8" s="2090" t="s">
        <v>1503</v>
      </c>
      <c r="G8" s="2079" t="s">
        <v>1504</v>
      </c>
      <c r="H8" s="2090" t="s">
        <v>1506</v>
      </c>
      <c r="I8" s="2079" t="s">
        <v>191</v>
      </c>
      <c r="J8" s="2079" t="s">
        <v>72</v>
      </c>
      <c r="K8" s="1346" t="s">
        <v>1489</v>
      </c>
      <c r="L8" s="1346" t="s">
        <v>1490</v>
      </c>
      <c r="M8" s="2079" t="s">
        <v>190</v>
      </c>
      <c r="N8" s="2079" t="s">
        <v>1496</v>
      </c>
      <c r="O8" s="2090" t="s">
        <v>1502</v>
      </c>
      <c r="P8" s="2090" t="s">
        <v>1503</v>
      </c>
      <c r="Q8" s="2079" t="s">
        <v>1505</v>
      </c>
      <c r="R8" s="2079" t="s">
        <v>1499</v>
      </c>
      <c r="S8" s="2079" t="s">
        <v>191</v>
      </c>
      <c r="T8" s="1540"/>
    </row>
    <row r="9" spans="1:20" s="102" customFormat="1" ht="32.25" customHeight="1">
      <c r="A9" s="2095"/>
      <c r="B9" s="2089"/>
      <c r="C9" s="2080"/>
      <c r="D9" s="2080"/>
      <c r="E9" s="2091"/>
      <c r="F9" s="2091"/>
      <c r="G9" s="2080"/>
      <c r="H9" s="2091"/>
      <c r="I9" s="2080"/>
      <c r="J9" s="2080"/>
      <c r="K9" s="1348" t="s">
        <v>180</v>
      </c>
      <c r="L9" s="1348" t="s">
        <v>181</v>
      </c>
      <c r="M9" s="2080"/>
      <c r="N9" s="2080"/>
      <c r="O9" s="2091"/>
      <c r="P9" s="2091"/>
      <c r="Q9" s="2080"/>
      <c r="R9" s="2080"/>
      <c r="S9" s="2080"/>
      <c r="T9" s="1541"/>
    </row>
    <row r="10" spans="1:20" s="102" customFormat="1" ht="19.5" customHeight="1">
      <c r="A10" s="636">
        <v>2016</v>
      </c>
      <c r="B10" s="1237">
        <v>67</v>
      </c>
      <c r="C10" s="1237">
        <v>4</v>
      </c>
      <c r="D10" s="1237">
        <v>8</v>
      </c>
      <c r="E10" s="1237">
        <v>29</v>
      </c>
      <c r="F10" s="1237">
        <v>4</v>
      </c>
      <c r="G10" s="1237">
        <v>0</v>
      </c>
      <c r="H10" s="1237">
        <v>1</v>
      </c>
      <c r="I10" s="1237">
        <v>21</v>
      </c>
      <c r="J10" s="1513">
        <v>2519</v>
      </c>
      <c r="K10" s="1237">
        <v>1286</v>
      </c>
      <c r="L10" s="1237">
        <v>1233</v>
      </c>
      <c r="M10" s="1237">
        <v>215</v>
      </c>
      <c r="N10" s="1237">
        <v>406</v>
      </c>
      <c r="O10" s="1237">
        <v>1296</v>
      </c>
      <c r="P10" s="1237">
        <v>170</v>
      </c>
      <c r="Q10" s="1237">
        <v>0</v>
      </c>
      <c r="R10" s="1237">
        <v>107</v>
      </c>
      <c r="S10" s="1237">
        <v>325</v>
      </c>
      <c r="T10" s="716">
        <v>2016</v>
      </c>
    </row>
    <row r="11" spans="1:20" s="102" customFormat="1" ht="19.5" customHeight="1">
      <c r="A11" s="636">
        <v>2017</v>
      </c>
      <c r="B11" s="1237">
        <v>64</v>
      </c>
      <c r="C11" s="1237">
        <v>4</v>
      </c>
      <c r="D11" s="1237">
        <v>7</v>
      </c>
      <c r="E11" s="1237">
        <v>28</v>
      </c>
      <c r="F11" s="1237">
        <v>4</v>
      </c>
      <c r="G11" s="1237">
        <v>0</v>
      </c>
      <c r="H11" s="1237">
        <v>20</v>
      </c>
      <c r="I11" s="1237">
        <v>1</v>
      </c>
      <c r="J11" s="1237">
        <v>2472</v>
      </c>
      <c r="K11" s="1237">
        <v>1256</v>
      </c>
      <c r="L11" s="1237">
        <v>1216</v>
      </c>
      <c r="M11" s="1237">
        <v>218</v>
      </c>
      <c r="N11" s="1237">
        <v>382</v>
      </c>
      <c r="O11" s="1237">
        <v>1268</v>
      </c>
      <c r="P11" s="1237">
        <v>161</v>
      </c>
      <c r="Q11" s="1237">
        <v>0</v>
      </c>
      <c r="R11" s="1237">
        <v>118</v>
      </c>
      <c r="S11" s="1237">
        <v>325</v>
      </c>
      <c r="T11" s="716">
        <v>2017</v>
      </c>
    </row>
    <row r="12" spans="1:20" s="102" customFormat="1" ht="19.5" customHeight="1">
      <c r="A12" s="636">
        <v>2018</v>
      </c>
      <c r="B12" s="1237">
        <v>62</v>
      </c>
      <c r="C12" s="1237">
        <v>4</v>
      </c>
      <c r="D12" s="1237">
        <v>5</v>
      </c>
      <c r="E12" s="1237">
        <v>29</v>
      </c>
      <c r="F12" s="1237">
        <v>5</v>
      </c>
      <c r="G12" s="1237">
        <v>0</v>
      </c>
      <c r="H12" s="1237">
        <v>1</v>
      </c>
      <c r="I12" s="1237">
        <v>18</v>
      </c>
      <c r="J12" s="1237">
        <v>2329</v>
      </c>
      <c r="K12" s="1237">
        <v>1186</v>
      </c>
      <c r="L12" s="1237">
        <v>1143</v>
      </c>
      <c r="M12" s="1237">
        <v>212</v>
      </c>
      <c r="N12" s="1237">
        <v>336</v>
      </c>
      <c r="O12" s="1237">
        <v>1242</v>
      </c>
      <c r="P12" s="1237">
        <v>139</v>
      </c>
      <c r="Q12" s="1237">
        <v>0</v>
      </c>
      <c r="R12" s="1237">
        <v>122</v>
      </c>
      <c r="S12" s="1237">
        <v>278</v>
      </c>
      <c r="T12" s="716">
        <v>2018</v>
      </c>
    </row>
    <row r="13" spans="1:20" s="102" customFormat="1" ht="19.5" customHeight="1">
      <c r="A13" s="636">
        <v>2019</v>
      </c>
      <c r="B13" s="1237">
        <v>57</v>
      </c>
      <c r="C13" s="1237">
        <v>5</v>
      </c>
      <c r="D13" s="1237">
        <v>6</v>
      </c>
      <c r="E13" s="1237">
        <v>24</v>
      </c>
      <c r="F13" s="1237">
        <v>4</v>
      </c>
      <c r="G13" s="1237">
        <v>0</v>
      </c>
      <c r="H13" s="1237">
        <v>1</v>
      </c>
      <c r="I13" s="1237">
        <v>17</v>
      </c>
      <c r="J13" s="1237">
        <v>2181</v>
      </c>
      <c r="K13" s="1237">
        <v>1125</v>
      </c>
      <c r="L13" s="1237">
        <v>1056</v>
      </c>
      <c r="M13" s="1237">
        <v>220</v>
      </c>
      <c r="N13" s="1237">
        <v>303</v>
      </c>
      <c r="O13" s="1237">
        <v>1122</v>
      </c>
      <c r="P13" s="1237">
        <v>125</v>
      </c>
      <c r="Q13" s="1237">
        <v>0</v>
      </c>
      <c r="R13" s="1237">
        <v>118</v>
      </c>
      <c r="S13" s="1237">
        <v>293</v>
      </c>
      <c r="T13" s="716">
        <v>2019</v>
      </c>
    </row>
    <row r="14" spans="1:20" s="102" customFormat="1" ht="19.5" customHeight="1">
      <c r="A14" s="637">
        <v>2020</v>
      </c>
      <c r="B14" s="1238">
        <f aca="true" t="shared" si="0" ref="B14:P14">SUM(B15:B30)</f>
        <v>56</v>
      </c>
      <c r="C14" s="1238">
        <f t="shared" si="0"/>
        <v>6</v>
      </c>
      <c r="D14" s="1238">
        <f t="shared" si="0"/>
        <v>6</v>
      </c>
      <c r="E14" s="1238">
        <f t="shared" si="0"/>
        <v>20</v>
      </c>
      <c r="F14" s="1238">
        <f>SUM(F15:F30)</f>
        <v>4</v>
      </c>
      <c r="G14" s="1238">
        <f t="shared" si="0"/>
        <v>0</v>
      </c>
      <c r="H14" s="1238">
        <f t="shared" si="0"/>
        <v>1</v>
      </c>
      <c r="I14" s="1238">
        <f t="shared" si="0"/>
        <v>19</v>
      </c>
      <c r="J14" s="1238">
        <f t="shared" si="0"/>
        <v>1974</v>
      </c>
      <c r="K14" s="1238">
        <f t="shared" si="0"/>
        <v>1018</v>
      </c>
      <c r="L14" s="1238">
        <f t="shared" si="0"/>
        <v>956</v>
      </c>
      <c r="M14" s="1238">
        <f t="shared" si="0"/>
        <v>257</v>
      </c>
      <c r="N14" s="1238">
        <f t="shared" si="0"/>
        <v>269</v>
      </c>
      <c r="O14" s="1238">
        <f t="shared" si="0"/>
        <v>937</v>
      </c>
      <c r="P14" s="1238">
        <f t="shared" si="0"/>
        <v>125</v>
      </c>
      <c r="Q14" s="1238">
        <f>SUM(Q15:Q30)</f>
        <v>0</v>
      </c>
      <c r="R14" s="1238">
        <f>SUM(R15:R30)</f>
        <v>120</v>
      </c>
      <c r="S14" s="1238">
        <f>SUM(S15:S30)</f>
        <v>266</v>
      </c>
      <c r="T14" s="720">
        <v>2020</v>
      </c>
    </row>
    <row r="15" spans="1:20" s="781" customFormat="1" ht="19.5" customHeight="1">
      <c r="A15" s="627" t="s">
        <v>334</v>
      </c>
      <c r="B15" s="1237">
        <f>SUM(C15:I15)</f>
        <v>1</v>
      </c>
      <c r="C15" s="513">
        <v>0</v>
      </c>
      <c r="D15" s="513">
        <v>1</v>
      </c>
      <c r="E15" s="513">
        <v>0</v>
      </c>
      <c r="F15" s="513">
        <v>0</v>
      </c>
      <c r="G15" s="513">
        <v>0</v>
      </c>
      <c r="H15" s="513">
        <v>0</v>
      </c>
      <c r="I15" s="513">
        <v>0</v>
      </c>
      <c r="J15" s="513">
        <f>SUM(K15:L15)</f>
        <v>46</v>
      </c>
      <c r="K15" s="513">
        <v>24</v>
      </c>
      <c r="L15" s="513">
        <v>22</v>
      </c>
      <c r="M15" s="513">
        <v>0</v>
      </c>
      <c r="N15" s="513">
        <v>46</v>
      </c>
      <c r="O15" s="513">
        <v>0</v>
      </c>
      <c r="P15" s="513">
        <v>0</v>
      </c>
      <c r="Q15" s="513">
        <v>0</v>
      </c>
      <c r="R15" s="513">
        <v>0</v>
      </c>
      <c r="S15" s="513">
        <v>0</v>
      </c>
      <c r="T15" s="538" t="s">
        <v>156</v>
      </c>
    </row>
    <row r="16" spans="1:20" s="781" customFormat="1" ht="19.5" customHeight="1">
      <c r="A16" s="627" t="s">
        <v>335</v>
      </c>
      <c r="B16" s="1237">
        <f aca="true" t="shared" si="1" ref="B16:B29">SUM(C16:I16)</f>
        <v>0</v>
      </c>
      <c r="C16" s="513">
        <v>0</v>
      </c>
      <c r="D16" s="513">
        <v>0</v>
      </c>
      <c r="E16" s="513">
        <v>0</v>
      </c>
      <c r="F16" s="513">
        <v>0</v>
      </c>
      <c r="G16" s="513">
        <v>0</v>
      </c>
      <c r="H16" s="513">
        <v>0</v>
      </c>
      <c r="I16" s="513">
        <v>0</v>
      </c>
      <c r="J16" s="513">
        <f aca="true" t="shared" si="2" ref="J16:J29">SUM(K16:L16)</f>
        <v>0</v>
      </c>
      <c r="K16" s="513">
        <v>0</v>
      </c>
      <c r="L16" s="513">
        <v>0</v>
      </c>
      <c r="M16" s="513">
        <v>0</v>
      </c>
      <c r="N16" s="513">
        <v>0</v>
      </c>
      <c r="O16" s="513">
        <v>0</v>
      </c>
      <c r="P16" s="513"/>
      <c r="Q16" s="513">
        <v>0</v>
      </c>
      <c r="R16" s="513">
        <v>0</v>
      </c>
      <c r="S16" s="513">
        <v>0</v>
      </c>
      <c r="T16" s="628" t="s">
        <v>8</v>
      </c>
    </row>
    <row r="17" spans="1:20" s="781" customFormat="1" ht="19.5" customHeight="1">
      <c r="A17" s="627" t="s">
        <v>336</v>
      </c>
      <c r="B17" s="1237">
        <f t="shared" si="1"/>
        <v>1</v>
      </c>
      <c r="C17" s="513">
        <v>0</v>
      </c>
      <c r="D17" s="513">
        <v>1</v>
      </c>
      <c r="E17" s="513">
        <v>0</v>
      </c>
      <c r="F17" s="513">
        <v>0</v>
      </c>
      <c r="G17" s="513">
        <v>0</v>
      </c>
      <c r="H17" s="513">
        <v>0</v>
      </c>
      <c r="I17" s="513">
        <v>0</v>
      </c>
      <c r="J17" s="513">
        <f t="shared" si="2"/>
        <v>74</v>
      </c>
      <c r="K17" s="513">
        <v>33</v>
      </c>
      <c r="L17" s="513">
        <v>41</v>
      </c>
      <c r="M17" s="513">
        <v>0</v>
      </c>
      <c r="N17" s="513">
        <v>74</v>
      </c>
      <c r="O17" s="513">
        <v>0</v>
      </c>
      <c r="P17" s="513">
        <v>0</v>
      </c>
      <c r="Q17" s="513">
        <v>0</v>
      </c>
      <c r="R17" s="513">
        <v>0</v>
      </c>
      <c r="S17" s="513">
        <v>0</v>
      </c>
      <c r="T17" s="628" t="s">
        <v>9</v>
      </c>
    </row>
    <row r="18" spans="1:20" s="781" customFormat="1" ht="19.5" customHeight="1">
      <c r="A18" s="627" t="s">
        <v>337</v>
      </c>
      <c r="B18" s="1237">
        <f t="shared" si="1"/>
        <v>1</v>
      </c>
      <c r="C18" s="513">
        <v>1</v>
      </c>
      <c r="D18" s="513">
        <v>0</v>
      </c>
      <c r="E18" s="513">
        <v>0</v>
      </c>
      <c r="F18" s="513">
        <v>0</v>
      </c>
      <c r="G18" s="513">
        <v>0</v>
      </c>
      <c r="H18" s="513">
        <v>0</v>
      </c>
      <c r="I18" s="513">
        <v>0</v>
      </c>
      <c r="J18" s="513">
        <f t="shared" si="2"/>
        <v>9</v>
      </c>
      <c r="K18" s="513">
        <v>4</v>
      </c>
      <c r="L18" s="513">
        <v>5</v>
      </c>
      <c r="M18" s="513">
        <v>9</v>
      </c>
      <c r="N18" s="513">
        <v>0</v>
      </c>
      <c r="O18" s="513">
        <v>0</v>
      </c>
      <c r="P18" s="513">
        <v>0</v>
      </c>
      <c r="Q18" s="513">
        <v>0</v>
      </c>
      <c r="R18" s="513">
        <v>0</v>
      </c>
      <c r="S18" s="513">
        <v>0</v>
      </c>
      <c r="T18" s="628" t="s">
        <v>10</v>
      </c>
    </row>
    <row r="19" spans="1:20" s="781" customFormat="1" ht="19.5" customHeight="1">
      <c r="A19" s="627" t="s">
        <v>338</v>
      </c>
      <c r="B19" s="1237">
        <f t="shared" si="1"/>
        <v>1</v>
      </c>
      <c r="C19" s="513">
        <v>0</v>
      </c>
      <c r="D19" s="513">
        <v>0</v>
      </c>
      <c r="E19" s="513">
        <v>0</v>
      </c>
      <c r="F19" s="513">
        <v>1</v>
      </c>
      <c r="G19" s="513">
        <v>0</v>
      </c>
      <c r="H19" s="513">
        <v>0</v>
      </c>
      <c r="I19" s="513">
        <v>0</v>
      </c>
      <c r="J19" s="513">
        <f t="shared" si="2"/>
        <v>20</v>
      </c>
      <c r="K19" s="513">
        <v>9</v>
      </c>
      <c r="L19" s="513">
        <v>11</v>
      </c>
      <c r="M19" s="513">
        <v>0</v>
      </c>
      <c r="N19" s="513">
        <v>0</v>
      </c>
      <c r="O19" s="513">
        <v>0</v>
      </c>
      <c r="P19" s="513">
        <v>20</v>
      </c>
      <c r="Q19" s="513">
        <v>0</v>
      </c>
      <c r="R19" s="513">
        <v>0</v>
      </c>
      <c r="S19" s="513">
        <v>0</v>
      </c>
      <c r="T19" s="628" t="s">
        <v>11</v>
      </c>
    </row>
    <row r="20" spans="1:20" s="781" customFormat="1" ht="19.5" customHeight="1">
      <c r="A20" s="627" t="s">
        <v>339</v>
      </c>
      <c r="B20" s="1237">
        <f t="shared" si="1"/>
        <v>1</v>
      </c>
      <c r="C20" s="513">
        <v>0</v>
      </c>
      <c r="D20" s="513">
        <v>1</v>
      </c>
      <c r="E20" s="513">
        <v>0</v>
      </c>
      <c r="F20" s="513">
        <v>0</v>
      </c>
      <c r="G20" s="513">
        <v>0</v>
      </c>
      <c r="H20" s="513">
        <v>0</v>
      </c>
      <c r="I20" s="513">
        <v>0</v>
      </c>
      <c r="J20" s="513">
        <f t="shared" si="2"/>
        <v>28</v>
      </c>
      <c r="K20" s="513">
        <v>13</v>
      </c>
      <c r="L20" s="513">
        <v>15</v>
      </c>
      <c r="M20" s="513">
        <v>0</v>
      </c>
      <c r="N20" s="513">
        <v>28</v>
      </c>
      <c r="O20" s="513">
        <v>0</v>
      </c>
      <c r="P20" s="513"/>
      <c r="Q20" s="513">
        <v>0</v>
      </c>
      <c r="R20" s="513">
        <v>0</v>
      </c>
      <c r="S20" s="513">
        <v>0</v>
      </c>
      <c r="T20" s="628" t="s">
        <v>12</v>
      </c>
    </row>
    <row r="21" spans="1:20" s="781" customFormat="1" ht="19.5" customHeight="1">
      <c r="A21" s="627" t="s">
        <v>340</v>
      </c>
      <c r="B21" s="1237">
        <f t="shared" si="1"/>
        <v>1</v>
      </c>
      <c r="C21" s="513">
        <v>0</v>
      </c>
      <c r="D21" s="513">
        <v>0</v>
      </c>
      <c r="E21" s="513">
        <v>0</v>
      </c>
      <c r="F21" s="513">
        <v>1</v>
      </c>
      <c r="G21" s="513">
        <v>0</v>
      </c>
      <c r="H21" s="513">
        <v>0</v>
      </c>
      <c r="I21" s="513">
        <v>0</v>
      </c>
      <c r="J21" s="513">
        <f t="shared" si="2"/>
        <v>24</v>
      </c>
      <c r="K21" s="513">
        <v>10</v>
      </c>
      <c r="L21" s="513">
        <v>14</v>
      </c>
      <c r="M21" s="513">
        <v>0</v>
      </c>
      <c r="N21" s="513">
        <v>0</v>
      </c>
      <c r="O21" s="513">
        <v>0</v>
      </c>
      <c r="P21" s="513">
        <v>24</v>
      </c>
      <c r="Q21" s="513">
        <v>0</v>
      </c>
      <c r="R21" s="513">
        <v>0</v>
      </c>
      <c r="S21" s="513">
        <v>0</v>
      </c>
      <c r="T21" s="628" t="s">
        <v>13</v>
      </c>
    </row>
    <row r="22" spans="1:20" s="781" customFormat="1" ht="19.5" customHeight="1">
      <c r="A22" s="627" t="s">
        <v>341</v>
      </c>
      <c r="B22" s="1237">
        <f t="shared" si="1"/>
        <v>1</v>
      </c>
      <c r="C22" s="513">
        <v>0</v>
      </c>
      <c r="D22" s="513">
        <v>0</v>
      </c>
      <c r="E22" s="513">
        <v>1</v>
      </c>
      <c r="F22" s="513">
        <v>0</v>
      </c>
      <c r="G22" s="513">
        <v>0</v>
      </c>
      <c r="H22" s="513">
        <v>0</v>
      </c>
      <c r="I22" s="513">
        <v>0</v>
      </c>
      <c r="J22" s="513">
        <f t="shared" si="2"/>
        <v>69</v>
      </c>
      <c r="K22" s="513">
        <v>38</v>
      </c>
      <c r="L22" s="513">
        <v>31</v>
      </c>
      <c r="M22" s="513">
        <v>0</v>
      </c>
      <c r="N22" s="513">
        <v>0</v>
      </c>
      <c r="O22" s="513">
        <v>69</v>
      </c>
      <c r="P22" s="513">
        <v>0</v>
      </c>
      <c r="Q22" s="513">
        <v>0</v>
      </c>
      <c r="R22" s="513">
        <v>0</v>
      </c>
      <c r="S22" s="513">
        <v>0</v>
      </c>
      <c r="T22" s="628" t="s">
        <v>14</v>
      </c>
    </row>
    <row r="23" spans="1:20" s="781" customFormat="1" ht="19.5" customHeight="1">
      <c r="A23" s="627" t="s">
        <v>342</v>
      </c>
      <c r="B23" s="1237">
        <f t="shared" si="1"/>
        <v>0</v>
      </c>
      <c r="C23" s="513">
        <v>0</v>
      </c>
      <c r="D23" s="513">
        <v>0</v>
      </c>
      <c r="E23" s="513">
        <v>0</v>
      </c>
      <c r="F23" s="513">
        <v>0</v>
      </c>
      <c r="G23" s="513">
        <v>0</v>
      </c>
      <c r="H23" s="513">
        <v>0</v>
      </c>
      <c r="I23" s="513">
        <v>0</v>
      </c>
      <c r="J23" s="513">
        <f t="shared" si="2"/>
        <v>0</v>
      </c>
      <c r="K23" s="513">
        <v>0</v>
      </c>
      <c r="L23" s="513">
        <v>0</v>
      </c>
      <c r="M23" s="513">
        <v>0</v>
      </c>
      <c r="N23" s="513">
        <v>0</v>
      </c>
      <c r="O23" s="513">
        <v>0</v>
      </c>
      <c r="P23" s="513">
        <v>0</v>
      </c>
      <c r="Q23" s="513">
        <v>0</v>
      </c>
      <c r="R23" s="513">
        <v>0</v>
      </c>
      <c r="S23" s="513">
        <v>0</v>
      </c>
      <c r="T23" s="628" t="s">
        <v>15</v>
      </c>
    </row>
    <row r="24" spans="1:20" s="781" customFormat="1" ht="19.5" customHeight="1">
      <c r="A24" s="627" t="s">
        <v>343</v>
      </c>
      <c r="B24" s="1237">
        <f t="shared" si="1"/>
        <v>0</v>
      </c>
      <c r="C24" s="513">
        <v>0</v>
      </c>
      <c r="D24" s="513">
        <v>0</v>
      </c>
      <c r="E24" s="513">
        <v>0</v>
      </c>
      <c r="F24" s="513">
        <v>0</v>
      </c>
      <c r="G24" s="513">
        <v>0</v>
      </c>
      <c r="H24" s="513">
        <v>0</v>
      </c>
      <c r="I24" s="513">
        <v>0</v>
      </c>
      <c r="J24" s="513">
        <f t="shared" si="2"/>
        <v>0</v>
      </c>
      <c r="K24" s="513">
        <v>0</v>
      </c>
      <c r="L24" s="513">
        <v>0</v>
      </c>
      <c r="M24" s="513">
        <v>0</v>
      </c>
      <c r="N24" s="513">
        <v>0</v>
      </c>
      <c r="O24" s="513">
        <v>0</v>
      </c>
      <c r="P24" s="513">
        <v>0</v>
      </c>
      <c r="Q24" s="513">
        <v>0</v>
      </c>
      <c r="R24" s="513">
        <v>0</v>
      </c>
      <c r="S24" s="513">
        <v>0</v>
      </c>
      <c r="T24" s="628" t="s">
        <v>16</v>
      </c>
    </row>
    <row r="25" spans="1:20" s="781" customFormat="1" ht="19.5" customHeight="1">
      <c r="A25" s="627" t="s">
        <v>344</v>
      </c>
      <c r="B25" s="1237">
        <f t="shared" si="1"/>
        <v>1</v>
      </c>
      <c r="C25" s="513">
        <v>1</v>
      </c>
      <c r="D25" s="513">
        <v>0</v>
      </c>
      <c r="E25" s="513">
        <v>0</v>
      </c>
      <c r="F25" s="513">
        <v>0</v>
      </c>
      <c r="G25" s="513">
        <v>0</v>
      </c>
      <c r="H25" s="513">
        <v>0</v>
      </c>
      <c r="I25" s="513">
        <v>0</v>
      </c>
      <c r="J25" s="513">
        <f t="shared" si="2"/>
        <v>72</v>
      </c>
      <c r="K25" s="513">
        <v>41</v>
      </c>
      <c r="L25" s="513">
        <v>31</v>
      </c>
      <c r="M25" s="513">
        <v>72</v>
      </c>
      <c r="N25" s="513">
        <v>0</v>
      </c>
      <c r="O25" s="513">
        <v>0</v>
      </c>
      <c r="P25" s="513">
        <v>0</v>
      </c>
      <c r="Q25" s="513">
        <v>0</v>
      </c>
      <c r="R25" s="513">
        <v>0</v>
      </c>
      <c r="S25" s="513">
        <v>0</v>
      </c>
      <c r="T25" s="628" t="s">
        <v>17</v>
      </c>
    </row>
    <row r="26" spans="1:20" s="781" customFormat="1" ht="19.5" customHeight="1">
      <c r="A26" s="627" t="s">
        <v>345</v>
      </c>
      <c r="B26" s="1237">
        <f t="shared" si="1"/>
        <v>12</v>
      </c>
      <c r="C26" s="513">
        <v>2</v>
      </c>
      <c r="D26" s="513">
        <v>1</v>
      </c>
      <c r="E26" s="513">
        <v>4</v>
      </c>
      <c r="F26" s="513">
        <v>1</v>
      </c>
      <c r="G26" s="513">
        <v>0</v>
      </c>
      <c r="H26" s="513">
        <v>0</v>
      </c>
      <c r="I26" s="513">
        <v>4</v>
      </c>
      <c r="J26" s="513">
        <f t="shared" si="2"/>
        <v>394</v>
      </c>
      <c r="K26" s="513">
        <v>195</v>
      </c>
      <c r="L26" s="513">
        <v>199</v>
      </c>
      <c r="M26" s="513">
        <v>55</v>
      </c>
      <c r="N26" s="513">
        <v>21</v>
      </c>
      <c r="O26" s="513">
        <v>188</v>
      </c>
      <c r="P26" s="513">
        <v>61</v>
      </c>
      <c r="Q26" s="513">
        <v>0</v>
      </c>
      <c r="R26" s="513">
        <v>0</v>
      </c>
      <c r="S26" s="513">
        <v>69</v>
      </c>
      <c r="T26" s="628" t="s">
        <v>18</v>
      </c>
    </row>
    <row r="27" spans="1:20" s="781" customFormat="1" ht="19.5" customHeight="1">
      <c r="A27" s="627" t="s">
        <v>346</v>
      </c>
      <c r="B27" s="1237">
        <f t="shared" si="1"/>
        <v>5</v>
      </c>
      <c r="C27" s="513">
        <v>0</v>
      </c>
      <c r="D27" s="513">
        <v>0</v>
      </c>
      <c r="E27" s="513">
        <v>0</v>
      </c>
      <c r="F27" s="513">
        <v>0</v>
      </c>
      <c r="G27" s="513">
        <v>0</v>
      </c>
      <c r="H27" s="513">
        <v>1</v>
      </c>
      <c r="I27" s="513">
        <v>4</v>
      </c>
      <c r="J27" s="513">
        <f t="shared" si="2"/>
        <v>177</v>
      </c>
      <c r="K27" s="513">
        <v>93</v>
      </c>
      <c r="L27" s="513">
        <v>84</v>
      </c>
      <c r="M27" s="513">
        <v>0</v>
      </c>
      <c r="N27" s="513">
        <v>0</v>
      </c>
      <c r="O27" s="513">
        <v>0</v>
      </c>
      <c r="P27" s="513">
        <v>0</v>
      </c>
      <c r="Q27" s="513">
        <v>0</v>
      </c>
      <c r="R27" s="513">
        <v>120</v>
      </c>
      <c r="S27" s="513">
        <v>57</v>
      </c>
      <c r="T27" s="628" t="s">
        <v>74</v>
      </c>
    </row>
    <row r="28" spans="1:20" s="781" customFormat="1" ht="19.5" customHeight="1">
      <c r="A28" s="627" t="s">
        <v>347</v>
      </c>
      <c r="B28" s="1237">
        <f t="shared" si="1"/>
        <v>18</v>
      </c>
      <c r="C28" s="513">
        <v>1</v>
      </c>
      <c r="D28" s="513">
        <v>1</v>
      </c>
      <c r="E28" s="513">
        <v>10</v>
      </c>
      <c r="F28" s="513">
        <v>0</v>
      </c>
      <c r="G28" s="513">
        <v>0</v>
      </c>
      <c r="H28" s="513">
        <v>0</v>
      </c>
      <c r="I28" s="513">
        <v>6</v>
      </c>
      <c r="J28" s="513">
        <f t="shared" si="2"/>
        <v>715</v>
      </c>
      <c r="K28" s="513">
        <v>387</v>
      </c>
      <c r="L28" s="513">
        <v>328</v>
      </c>
      <c r="M28" s="513">
        <v>26</v>
      </c>
      <c r="N28" s="513">
        <v>70</v>
      </c>
      <c r="O28" s="513">
        <v>533</v>
      </c>
      <c r="P28" s="513">
        <v>0</v>
      </c>
      <c r="Q28" s="513">
        <v>0</v>
      </c>
      <c r="R28" s="513">
        <v>0</v>
      </c>
      <c r="S28" s="513">
        <v>86</v>
      </c>
      <c r="T28" s="628" t="s">
        <v>75</v>
      </c>
    </row>
    <row r="29" spans="1:20" s="781" customFormat="1" ht="19.5" customHeight="1">
      <c r="A29" s="627" t="s">
        <v>348</v>
      </c>
      <c r="B29" s="1237">
        <f t="shared" si="1"/>
        <v>10</v>
      </c>
      <c r="C29" s="513">
        <v>0</v>
      </c>
      <c r="D29" s="513">
        <v>0</v>
      </c>
      <c r="E29" s="513">
        <v>5</v>
      </c>
      <c r="F29" s="513">
        <v>1</v>
      </c>
      <c r="G29" s="513">
        <v>0</v>
      </c>
      <c r="H29" s="513">
        <v>0</v>
      </c>
      <c r="I29" s="513">
        <v>4</v>
      </c>
      <c r="J29" s="513">
        <f t="shared" si="2"/>
        <v>207</v>
      </c>
      <c r="K29" s="513">
        <v>99</v>
      </c>
      <c r="L29" s="513">
        <v>108</v>
      </c>
      <c r="M29" s="513">
        <v>0</v>
      </c>
      <c r="N29" s="513">
        <v>0</v>
      </c>
      <c r="O29" s="513">
        <v>147</v>
      </c>
      <c r="P29" s="513">
        <v>20</v>
      </c>
      <c r="Q29" s="513">
        <v>0</v>
      </c>
      <c r="R29" s="513">
        <v>0</v>
      </c>
      <c r="S29" s="513">
        <v>40</v>
      </c>
      <c r="T29" s="628" t="s">
        <v>76</v>
      </c>
    </row>
    <row r="30" spans="1:20" s="781" customFormat="1" ht="19.5" customHeight="1">
      <c r="A30" s="627" t="s">
        <v>349</v>
      </c>
      <c r="B30" s="1237">
        <f>SUM(C30:I30)</f>
        <v>3</v>
      </c>
      <c r="C30" s="513">
        <v>1</v>
      </c>
      <c r="D30" s="513">
        <v>1</v>
      </c>
      <c r="E30" s="513">
        <v>0</v>
      </c>
      <c r="F30" s="513">
        <v>0</v>
      </c>
      <c r="G30" s="513">
        <v>0</v>
      </c>
      <c r="H30" s="513">
        <v>0</v>
      </c>
      <c r="I30" s="513">
        <v>1</v>
      </c>
      <c r="J30" s="513">
        <f>SUM(K30:L30)</f>
        <v>139</v>
      </c>
      <c r="K30" s="513">
        <v>72</v>
      </c>
      <c r="L30" s="513">
        <v>67</v>
      </c>
      <c r="M30" s="513">
        <v>95</v>
      </c>
      <c r="N30" s="513">
        <v>30</v>
      </c>
      <c r="O30" s="513">
        <v>0</v>
      </c>
      <c r="P30" s="513">
        <v>0</v>
      </c>
      <c r="Q30" s="513">
        <v>0</v>
      </c>
      <c r="R30" s="513">
        <v>0</v>
      </c>
      <c r="S30" s="513">
        <v>14</v>
      </c>
      <c r="T30" s="628" t="s">
        <v>77</v>
      </c>
    </row>
    <row r="31" spans="1:20" s="111" customFormat="1" ht="3.75" customHeight="1" thickBot="1">
      <c r="A31" s="151"/>
      <c r="B31" s="1239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1240"/>
    </row>
    <row r="32" spans="2:20" s="111" customFormat="1" ht="2.25" customHeight="1"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2"/>
    </row>
    <row r="33" spans="2:19" s="111" customFormat="1" ht="1.5" customHeight="1">
      <c r="B33" s="114"/>
      <c r="C33" s="114"/>
      <c r="D33" s="114"/>
      <c r="E33" s="114"/>
      <c r="F33" s="114"/>
      <c r="G33" s="290"/>
      <c r="H33" s="114"/>
      <c r="I33" s="114"/>
      <c r="J33" s="114"/>
      <c r="K33" s="114"/>
      <c r="L33" s="114"/>
      <c r="M33" s="114"/>
      <c r="N33" s="114"/>
      <c r="O33" s="114"/>
      <c r="P33" s="114"/>
      <c r="Q33" s="290"/>
      <c r="S33" s="114"/>
    </row>
    <row r="34" spans="1:19" s="111" customFormat="1" ht="12" customHeight="1">
      <c r="A34" s="77" t="s">
        <v>198</v>
      </c>
      <c r="B34" s="277"/>
      <c r="C34" s="277"/>
      <c r="D34" s="277"/>
      <c r="E34" s="277"/>
      <c r="F34" s="277"/>
      <c r="G34" s="290"/>
      <c r="H34" s="277"/>
      <c r="I34" s="277"/>
      <c r="J34" s="32" t="s">
        <v>1819</v>
      </c>
      <c r="K34" s="32"/>
      <c r="L34" s="32"/>
      <c r="M34" s="292"/>
      <c r="N34" s="292"/>
      <c r="O34" s="292"/>
      <c r="P34" s="292"/>
      <c r="Q34" s="290"/>
      <c r="S34" s="292"/>
    </row>
    <row r="35" spans="1:19" s="111" customFormat="1" ht="12.75" customHeight="1">
      <c r="A35" s="77"/>
      <c r="B35" s="277"/>
      <c r="C35" s="277"/>
      <c r="D35" s="277"/>
      <c r="E35" s="277"/>
      <c r="F35" s="277"/>
      <c r="G35" s="290"/>
      <c r="H35" s="277"/>
      <c r="I35" s="277"/>
      <c r="J35" s="277"/>
      <c r="K35" s="277"/>
      <c r="L35" s="277"/>
      <c r="M35" s="277"/>
      <c r="N35" s="277"/>
      <c r="O35" s="277"/>
      <c r="P35" s="277"/>
      <c r="Q35" s="290"/>
      <c r="S35" s="277"/>
    </row>
    <row r="36" ht="9.75" customHeight="1"/>
  </sheetData>
  <sheetProtection/>
  <mergeCells count="23">
    <mergeCell ref="J3:T3"/>
    <mergeCell ref="T6:T9"/>
    <mergeCell ref="A6:A7"/>
    <mergeCell ref="D8:D9"/>
    <mergeCell ref="N8:N9"/>
    <mergeCell ref="A3:I3"/>
    <mergeCell ref="S8:S9"/>
    <mergeCell ref="A8:A9"/>
    <mergeCell ref="M6:R6"/>
    <mergeCell ref="I8:I9"/>
    <mergeCell ref="Q8:Q9"/>
    <mergeCell ref="R8:R9"/>
    <mergeCell ref="M8:M9"/>
    <mergeCell ref="J8:J9"/>
    <mergeCell ref="O8:O9"/>
    <mergeCell ref="P8:P9"/>
    <mergeCell ref="B7:B9"/>
    <mergeCell ref="E8:E9"/>
    <mergeCell ref="C8:C9"/>
    <mergeCell ref="G8:G9"/>
    <mergeCell ref="H8:H9"/>
    <mergeCell ref="C6:H6"/>
    <mergeCell ref="F8:F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="85" zoomScaleSheetLayoutView="85" zoomScalePageLayoutView="0" workbookViewId="0" topLeftCell="A1">
      <selection activeCell="S6" sqref="S6:S10"/>
    </sheetView>
  </sheetViews>
  <sheetFormatPr defaultColWidth="7.99609375" defaultRowHeight="13.5"/>
  <cols>
    <col min="1" max="1" width="11.77734375" style="184" customWidth="1"/>
    <col min="2" max="9" width="8.77734375" style="181" customWidth="1"/>
    <col min="10" max="12" width="5.77734375" style="181" customWidth="1"/>
    <col min="13" max="13" width="7.77734375" style="181" customWidth="1"/>
    <col min="14" max="14" width="9.10546875" style="181" customWidth="1"/>
    <col min="15" max="16" width="7.77734375" style="181" customWidth="1"/>
    <col min="17" max="20" width="5.77734375" style="181" customWidth="1"/>
    <col min="21" max="21" width="11.77734375" style="184" customWidth="1"/>
    <col min="22" max="24" width="0.55078125" style="188" customWidth="1"/>
    <col min="25" max="16384" width="7.99609375" style="188" customWidth="1"/>
  </cols>
  <sheetData>
    <row r="1" spans="1:21" s="1000" customFormat="1" ht="12" customHeight="1">
      <c r="A1" s="992" t="s">
        <v>1084</v>
      </c>
      <c r="B1" s="998"/>
      <c r="C1" s="998"/>
      <c r="D1" s="998"/>
      <c r="E1" s="998"/>
      <c r="F1" s="998"/>
      <c r="G1" s="998"/>
      <c r="H1" s="998"/>
      <c r="I1" s="998"/>
      <c r="J1" s="998"/>
      <c r="K1" s="998"/>
      <c r="L1" s="998"/>
      <c r="M1" s="998"/>
      <c r="N1" s="998"/>
      <c r="O1" s="998"/>
      <c r="P1" s="998"/>
      <c r="Q1" s="998"/>
      <c r="R1" s="998"/>
      <c r="S1" s="998"/>
      <c r="T1" s="998"/>
      <c r="U1" s="999" t="s">
        <v>54</v>
      </c>
    </row>
    <row r="2" spans="1:21" s="32" customFormat="1" ht="12" customHeight="1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/>
    </row>
    <row r="3" spans="1:21" s="2" customFormat="1" ht="23.25" customHeight="1">
      <c r="A3" s="1530" t="s">
        <v>820</v>
      </c>
      <c r="B3" s="1530"/>
      <c r="C3" s="1530"/>
      <c r="D3" s="1530"/>
      <c r="E3" s="1530"/>
      <c r="F3" s="1530"/>
      <c r="G3" s="1530"/>
      <c r="H3" s="1530"/>
      <c r="I3" s="1530"/>
      <c r="J3" s="1531" t="s">
        <v>819</v>
      </c>
      <c r="K3" s="1531"/>
      <c r="L3" s="1531"/>
      <c r="M3" s="1531"/>
      <c r="N3" s="1531"/>
      <c r="O3" s="1531"/>
      <c r="P3" s="1531"/>
      <c r="Q3" s="1531"/>
      <c r="R3" s="1531"/>
      <c r="S3" s="1531"/>
      <c r="T3" s="1531"/>
      <c r="U3" s="1531"/>
    </row>
    <row r="4" spans="1:21" s="179" customFormat="1" ht="12" customHeight="1">
      <c r="A4" s="195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7"/>
    </row>
    <row r="5" spans="1:21" s="868" customFormat="1" ht="12" customHeight="1" thickBot="1">
      <c r="A5" s="868" t="s">
        <v>766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70" t="s">
        <v>78</v>
      </c>
    </row>
    <row r="6" spans="1:21" s="43" customFormat="1" ht="36.75" customHeight="1">
      <c r="A6" s="1580" t="s">
        <v>799</v>
      </c>
      <c r="B6" s="1559" t="s">
        <v>785</v>
      </c>
      <c r="C6" s="1583" t="s">
        <v>800</v>
      </c>
      <c r="D6" s="1584"/>
      <c r="E6" s="1584"/>
      <c r="F6" s="1562" t="s">
        <v>816</v>
      </c>
      <c r="G6" s="1585"/>
      <c r="H6" s="1562" t="s">
        <v>1455</v>
      </c>
      <c r="I6" s="1585"/>
      <c r="J6" s="1562" t="s">
        <v>814</v>
      </c>
      <c r="K6" s="1562" t="s">
        <v>821</v>
      </c>
      <c r="L6" s="1562" t="s">
        <v>1456</v>
      </c>
      <c r="M6" s="1562" t="s">
        <v>1458</v>
      </c>
      <c r="N6" s="1585"/>
      <c r="O6" s="1585"/>
      <c r="P6" s="1585"/>
      <c r="Q6" s="1562" t="s">
        <v>811</v>
      </c>
      <c r="R6" s="1562" t="s">
        <v>822</v>
      </c>
      <c r="S6" s="1562" t="s">
        <v>1459</v>
      </c>
      <c r="T6" s="1562" t="s">
        <v>823</v>
      </c>
      <c r="U6" s="1577" t="s">
        <v>56</v>
      </c>
    </row>
    <row r="7" spans="1:21" s="43" customFormat="1" ht="15" customHeight="1">
      <c r="A7" s="1556"/>
      <c r="B7" s="1581"/>
      <c r="C7" s="1565" t="s">
        <v>824</v>
      </c>
      <c r="D7" s="1565" t="s">
        <v>786</v>
      </c>
      <c r="E7" s="1565" t="s">
        <v>1454</v>
      </c>
      <c r="F7" s="1565" t="s">
        <v>825</v>
      </c>
      <c r="G7" s="1567" t="s">
        <v>826</v>
      </c>
      <c r="H7" s="1565" t="s">
        <v>787</v>
      </c>
      <c r="I7" s="1565" t="s">
        <v>788</v>
      </c>
      <c r="J7" s="1564"/>
      <c r="K7" s="1564"/>
      <c r="L7" s="1564"/>
      <c r="M7" s="1569" t="s">
        <v>1457</v>
      </c>
      <c r="N7" s="1568" t="s">
        <v>801</v>
      </c>
      <c r="O7" s="1568" t="s">
        <v>790</v>
      </c>
      <c r="P7" s="1564" t="s">
        <v>810</v>
      </c>
      <c r="Q7" s="1564"/>
      <c r="R7" s="1564"/>
      <c r="S7" s="1564"/>
      <c r="T7" s="1564"/>
      <c r="U7" s="1578"/>
    </row>
    <row r="8" spans="1:21" s="43" customFormat="1" ht="15" customHeight="1">
      <c r="A8" s="1556"/>
      <c r="B8" s="1581"/>
      <c r="C8" s="1567"/>
      <c r="D8" s="1566"/>
      <c r="E8" s="1567"/>
      <c r="F8" s="1566"/>
      <c r="G8" s="1567"/>
      <c r="H8" s="1566"/>
      <c r="I8" s="1567"/>
      <c r="J8" s="1564"/>
      <c r="K8" s="1564"/>
      <c r="L8" s="1564"/>
      <c r="M8" s="1564"/>
      <c r="N8" s="1568"/>
      <c r="O8" s="1568"/>
      <c r="P8" s="1564"/>
      <c r="Q8" s="1564"/>
      <c r="R8" s="1564"/>
      <c r="S8" s="1564"/>
      <c r="T8" s="1564"/>
      <c r="U8" s="1578"/>
    </row>
    <row r="9" spans="1:21" s="43" customFormat="1" ht="15" customHeight="1">
      <c r="A9" s="1556"/>
      <c r="B9" s="1581"/>
      <c r="C9" s="1567"/>
      <c r="D9" s="1566"/>
      <c r="E9" s="1567"/>
      <c r="F9" s="1566"/>
      <c r="G9" s="1567"/>
      <c r="H9" s="1566"/>
      <c r="I9" s="1567"/>
      <c r="J9" s="1564"/>
      <c r="K9" s="1564"/>
      <c r="L9" s="1564"/>
      <c r="M9" s="1564"/>
      <c r="N9" s="1568"/>
      <c r="O9" s="1568"/>
      <c r="P9" s="1564"/>
      <c r="Q9" s="1564"/>
      <c r="R9" s="1564"/>
      <c r="S9" s="1564"/>
      <c r="T9" s="1564"/>
      <c r="U9" s="1578"/>
    </row>
    <row r="10" spans="1:21" s="43" customFormat="1" ht="32.25" customHeight="1">
      <c r="A10" s="1557"/>
      <c r="B10" s="1582"/>
      <c r="C10" s="1567"/>
      <c r="D10" s="1566"/>
      <c r="E10" s="1567"/>
      <c r="F10" s="1566"/>
      <c r="G10" s="1567"/>
      <c r="H10" s="1566"/>
      <c r="I10" s="1567"/>
      <c r="J10" s="1564"/>
      <c r="K10" s="1564"/>
      <c r="L10" s="1564"/>
      <c r="M10" s="1564"/>
      <c r="N10" s="1568"/>
      <c r="O10" s="1568"/>
      <c r="P10" s="1564"/>
      <c r="Q10" s="1564"/>
      <c r="R10" s="1564"/>
      <c r="S10" s="1564"/>
      <c r="T10" s="1564"/>
      <c r="U10" s="1579"/>
    </row>
    <row r="11" spans="1:21" s="43" customFormat="1" ht="18" customHeight="1">
      <c r="A11" s="517">
        <v>2019</v>
      </c>
      <c r="B11" s="519">
        <v>57</v>
      </c>
      <c r="C11" s="519">
        <v>0</v>
      </c>
      <c r="D11" s="519">
        <v>0</v>
      </c>
      <c r="E11" s="519">
        <v>10</v>
      </c>
      <c r="F11" s="519">
        <v>0</v>
      </c>
      <c r="G11" s="519">
        <v>1</v>
      </c>
      <c r="H11" s="519">
        <v>0</v>
      </c>
      <c r="I11" s="519">
        <v>7</v>
      </c>
      <c r="J11" s="519">
        <v>0</v>
      </c>
      <c r="K11" s="519">
        <v>23</v>
      </c>
      <c r="L11" s="519">
        <v>0</v>
      </c>
      <c r="M11" s="519">
        <v>0</v>
      </c>
      <c r="N11" s="519">
        <v>0</v>
      </c>
      <c r="O11" s="519">
        <v>1</v>
      </c>
      <c r="P11" s="519">
        <v>0</v>
      </c>
      <c r="Q11" s="519">
        <v>15</v>
      </c>
      <c r="R11" s="519">
        <v>0</v>
      </c>
      <c r="S11" s="519">
        <v>0</v>
      </c>
      <c r="T11" s="519">
        <v>0</v>
      </c>
      <c r="U11" s="1003">
        <v>2019</v>
      </c>
    </row>
    <row r="12" spans="1:21" s="603" customFormat="1" ht="18" customHeight="1">
      <c r="A12" s="625">
        <v>2020</v>
      </c>
      <c r="B12" s="515">
        <f aca="true" t="shared" si="0" ref="B12:T12">SUM(B13:B28)</f>
        <v>59</v>
      </c>
      <c r="C12" s="515">
        <f t="shared" si="0"/>
        <v>0</v>
      </c>
      <c r="D12" s="515">
        <f t="shared" si="0"/>
        <v>0</v>
      </c>
      <c r="E12" s="515">
        <f t="shared" si="0"/>
        <v>10</v>
      </c>
      <c r="F12" s="515">
        <f t="shared" si="0"/>
        <v>0</v>
      </c>
      <c r="G12" s="515">
        <f t="shared" si="0"/>
        <v>2</v>
      </c>
      <c r="H12" s="515">
        <f t="shared" si="0"/>
        <v>0</v>
      </c>
      <c r="I12" s="515">
        <f>SUM(I13:I28)</f>
        <v>7</v>
      </c>
      <c r="J12" s="515">
        <f t="shared" si="0"/>
        <v>0</v>
      </c>
      <c r="K12" s="515">
        <f t="shared" si="0"/>
        <v>23</v>
      </c>
      <c r="L12" s="515">
        <f t="shared" si="0"/>
        <v>0</v>
      </c>
      <c r="M12" s="515">
        <f t="shared" si="0"/>
        <v>0</v>
      </c>
      <c r="N12" s="515">
        <f t="shared" si="0"/>
        <v>0</v>
      </c>
      <c r="O12" s="515">
        <f t="shared" si="0"/>
        <v>2</v>
      </c>
      <c r="P12" s="515">
        <f t="shared" si="0"/>
        <v>0</v>
      </c>
      <c r="Q12" s="515">
        <f t="shared" si="0"/>
        <v>15</v>
      </c>
      <c r="R12" s="515">
        <f t="shared" si="0"/>
        <v>0</v>
      </c>
      <c r="S12" s="515">
        <f t="shared" si="0"/>
        <v>0</v>
      </c>
      <c r="T12" s="515">
        <f t="shared" si="0"/>
        <v>0</v>
      </c>
      <c r="U12" s="872">
        <v>2020</v>
      </c>
    </row>
    <row r="13" spans="1:21" s="604" customFormat="1" ht="18" customHeight="1">
      <c r="A13" s="856" t="s">
        <v>581</v>
      </c>
      <c r="B13" s="512">
        <f aca="true" t="shared" si="1" ref="B13:B28">SUM(C13:T13)</f>
        <v>7</v>
      </c>
      <c r="C13" s="512">
        <v>0</v>
      </c>
      <c r="D13" s="512">
        <v>0</v>
      </c>
      <c r="E13" s="525">
        <v>1</v>
      </c>
      <c r="F13" s="512">
        <v>0</v>
      </c>
      <c r="G13" s="525">
        <v>1</v>
      </c>
      <c r="H13" s="512">
        <v>0</v>
      </c>
      <c r="I13" s="512">
        <v>0</v>
      </c>
      <c r="J13" s="512">
        <v>0</v>
      </c>
      <c r="K13" s="512">
        <v>2</v>
      </c>
      <c r="L13" s="512">
        <v>0</v>
      </c>
      <c r="M13" s="512">
        <v>0</v>
      </c>
      <c r="N13" s="512">
        <v>0</v>
      </c>
      <c r="O13" s="512">
        <v>1</v>
      </c>
      <c r="P13" s="512">
        <v>0</v>
      </c>
      <c r="Q13" s="512">
        <v>2</v>
      </c>
      <c r="R13" s="512">
        <v>0</v>
      </c>
      <c r="S13" s="512">
        <v>0</v>
      </c>
      <c r="T13" s="512">
        <v>0</v>
      </c>
      <c r="U13" s="873" t="s">
        <v>379</v>
      </c>
    </row>
    <row r="14" spans="1:21" s="604" customFormat="1" ht="18" customHeight="1">
      <c r="A14" s="856" t="s">
        <v>791</v>
      </c>
      <c r="B14" s="512">
        <f t="shared" si="1"/>
        <v>4</v>
      </c>
      <c r="C14" s="512">
        <v>0</v>
      </c>
      <c r="D14" s="512">
        <v>0</v>
      </c>
      <c r="E14" s="525">
        <v>1</v>
      </c>
      <c r="F14" s="512">
        <v>0</v>
      </c>
      <c r="G14" s="512">
        <v>0</v>
      </c>
      <c r="H14" s="512">
        <v>0</v>
      </c>
      <c r="I14" s="525">
        <v>1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2">
        <v>0</v>
      </c>
      <c r="P14" s="512">
        <v>0</v>
      </c>
      <c r="Q14" s="512">
        <v>2</v>
      </c>
      <c r="R14" s="512">
        <v>0</v>
      </c>
      <c r="S14" s="512">
        <v>0</v>
      </c>
      <c r="T14" s="512">
        <v>0</v>
      </c>
      <c r="U14" s="873" t="s">
        <v>292</v>
      </c>
    </row>
    <row r="15" spans="1:21" s="604" customFormat="1" ht="18" customHeight="1">
      <c r="A15" s="856" t="s">
        <v>792</v>
      </c>
      <c r="B15" s="512">
        <f t="shared" si="1"/>
        <v>3</v>
      </c>
      <c r="C15" s="512">
        <v>0</v>
      </c>
      <c r="D15" s="512">
        <v>0</v>
      </c>
      <c r="E15" s="525">
        <v>1</v>
      </c>
      <c r="F15" s="512">
        <v>0</v>
      </c>
      <c r="G15" s="512">
        <v>0</v>
      </c>
      <c r="H15" s="512">
        <v>0</v>
      </c>
      <c r="I15" s="512">
        <v>0</v>
      </c>
      <c r="J15" s="512">
        <v>0</v>
      </c>
      <c r="K15" s="512">
        <v>1</v>
      </c>
      <c r="L15" s="512">
        <v>0</v>
      </c>
      <c r="M15" s="512">
        <v>0</v>
      </c>
      <c r="N15" s="512">
        <v>0</v>
      </c>
      <c r="O15" s="512">
        <v>0</v>
      </c>
      <c r="P15" s="512">
        <v>0</v>
      </c>
      <c r="Q15" s="512">
        <v>1</v>
      </c>
      <c r="R15" s="512">
        <v>0</v>
      </c>
      <c r="S15" s="512">
        <v>0</v>
      </c>
      <c r="T15" s="512">
        <v>0</v>
      </c>
      <c r="U15" s="873" t="s">
        <v>380</v>
      </c>
    </row>
    <row r="16" spans="1:21" s="604" customFormat="1" ht="18" customHeight="1">
      <c r="A16" s="856" t="s">
        <v>484</v>
      </c>
      <c r="B16" s="512">
        <f t="shared" si="1"/>
        <v>12</v>
      </c>
      <c r="C16" s="512">
        <v>0</v>
      </c>
      <c r="D16" s="512">
        <v>0</v>
      </c>
      <c r="E16" s="525">
        <v>1</v>
      </c>
      <c r="F16" s="512">
        <v>0</v>
      </c>
      <c r="G16" s="512">
        <v>0</v>
      </c>
      <c r="H16" s="512">
        <v>0</v>
      </c>
      <c r="I16" s="512">
        <v>0</v>
      </c>
      <c r="J16" s="512">
        <v>0</v>
      </c>
      <c r="K16" s="512">
        <v>10</v>
      </c>
      <c r="L16" s="512">
        <v>0</v>
      </c>
      <c r="M16" s="512">
        <v>0</v>
      </c>
      <c r="N16" s="512">
        <v>0</v>
      </c>
      <c r="O16" s="512">
        <v>0</v>
      </c>
      <c r="P16" s="512">
        <v>0</v>
      </c>
      <c r="Q16" s="512">
        <v>1</v>
      </c>
      <c r="R16" s="512">
        <v>0</v>
      </c>
      <c r="S16" s="512">
        <v>0</v>
      </c>
      <c r="T16" s="512">
        <v>0</v>
      </c>
      <c r="U16" s="873" t="s">
        <v>293</v>
      </c>
    </row>
    <row r="17" spans="1:21" s="604" customFormat="1" ht="18" customHeight="1">
      <c r="A17" s="856" t="s">
        <v>485</v>
      </c>
      <c r="B17" s="512">
        <f t="shared" si="1"/>
        <v>6</v>
      </c>
      <c r="C17" s="512">
        <v>0</v>
      </c>
      <c r="D17" s="512">
        <v>0</v>
      </c>
      <c r="E17" s="525">
        <v>1</v>
      </c>
      <c r="F17" s="512">
        <v>0</v>
      </c>
      <c r="G17" s="512">
        <v>0</v>
      </c>
      <c r="H17" s="512">
        <v>0</v>
      </c>
      <c r="I17" s="525">
        <v>1</v>
      </c>
      <c r="J17" s="512">
        <v>0</v>
      </c>
      <c r="K17" s="512">
        <v>3</v>
      </c>
      <c r="L17" s="512">
        <v>0</v>
      </c>
      <c r="M17" s="512">
        <v>0</v>
      </c>
      <c r="N17" s="512">
        <v>0</v>
      </c>
      <c r="O17" s="512">
        <v>0</v>
      </c>
      <c r="P17" s="512">
        <v>0</v>
      </c>
      <c r="Q17" s="512">
        <v>1</v>
      </c>
      <c r="R17" s="512">
        <v>0</v>
      </c>
      <c r="S17" s="512">
        <v>0</v>
      </c>
      <c r="T17" s="512">
        <v>0</v>
      </c>
      <c r="U17" s="873" t="s">
        <v>294</v>
      </c>
    </row>
    <row r="18" spans="1:21" s="604" customFormat="1" ht="18" customHeight="1">
      <c r="A18" s="856" t="s">
        <v>486</v>
      </c>
      <c r="B18" s="512">
        <f t="shared" si="1"/>
        <v>6</v>
      </c>
      <c r="C18" s="512">
        <v>0</v>
      </c>
      <c r="D18" s="512">
        <v>0</v>
      </c>
      <c r="E18" s="525">
        <v>1</v>
      </c>
      <c r="F18" s="512">
        <v>0</v>
      </c>
      <c r="G18" s="512">
        <v>1</v>
      </c>
      <c r="H18" s="512">
        <v>0</v>
      </c>
      <c r="I18" s="525">
        <v>1</v>
      </c>
      <c r="J18" s="512">
        <v>0</v>
      </c>
      <c r="K18" s="512">
        <v>0</v>
      </c>
      <c r="L18" s="512">
        <v>0</v>
      </c>
      <c r="M18" s="512">
        <v>0</v>
      </c>
      <c r="N18" s="512">
        <v>0</v>
      </c>
      <c r="O18" s="512">
        <v>1</v>
      </c>
      <c r="P18" s="512">
        <v>0</v>
      </c>
      <c r="Q18" s="512">
        <v>2</v>
      </c>
      <c r="R18" s="512">
        <v>0</v>
      </c>
      <c r="S18" s="512">
        <v>0</v>
      </c>
      <c r="T18" s="512">
        <v>0</v>
      </c>
      <c r="U18" s="873" t="s">
        <v>295</v>
      </c>
    </row>
    <row r="19" spans="1:21" s="604" customFormat="1" ht="18" customHeight="1">
      <c r="A19" s="856" t="s">
        <v>804</v>
      </c>
      <c r="B19" s="512">
        <f t="shared" si="1"/>
        <v>5</v>
      </c>
      <c r="C19" s="512">
        <v>0</v>
      </c>
      <c r="D19" s="512">
        <v>0</v>
      </c>
      <c r="E19" s="525">
        <v>1</v>
      </c>
      <c r="F19" s="512">
        <v>0</v>
      </c>
      <c r="G19" s="512">
        <v>0</v>
      </c>
      <c r="H19" s="512">
        <v>0</v>
      </c>
      <c r="I19" s="525">
        <v>1</v>
      </c>
      <c r="J19" s="512">
        <v>0</v>
      </c>
      <c r="K19" s="512">
        <v>1</v>
      </c>
      <c r="L19" s="512">
        <v>0</v>
      </c>
      <c r="M19" s="512">
        <v>0</v>
      </c>
      <c r="N19" s="512">
        <v>0</v>
      </c>
      <c r="O19" s="512">
        <v>0</v>
      </c>
      <c r="P19" s="512">
        <v>0</v>
      </c>
      <c r="Q19" s="512">
        <v>2</v>
      </c>
      <c r="R19" s="512">
        <v>0</v>
      </c>
      <c r="S19" s="512">
        <v>0</v>
      </c>
      <c r="T19" s="512">
        <v>0</v>
      </c>
      <c r="U19" s="873" t="s">
        <v>296</v>
      </c>
    </row>
    <row r="20" spans="1:21" s="604" customFormat="1" ht="18" customHeight="1">
      <c r="A20" s="856" t="s">
        <v>827</v>
      </c>
      <c r="B20" s="512">
        <f t="shared" si="1"/>
        <v>2</v>
      </c>
      <c r="C20" s="512">
        <v>0</v>
      </c>
      <c r="D20" s="512">
        <v>0</v>
      </c>
      <c r="E20" s="512">
        <v>0</v>
      </c>
      <c r="F20" s="512">
        <v>0</v>
      </c>
      <c r="G20" s="512">
        <v>0</v>
      </c>
      <c r="H20" s="512">
        <v>0</v>
      </c>
      <c r="I20" s="512">
        <v>0</v>
      </c>
      <c r="J20" s="512">
        <v>0</v>
      </c>
      <c r="K20" s="512">
        <v>2</v>
      </c>
      <c r="L20" s="512">
        <v>0</v>
      </c>
      <c r="M20" s="512">
        <v>0</v>
      </c>
      <c r="N20" s="512">
        <v>0</v>
      </c>
      <c r="O20" s="512">
        <v>0</v>
      </c>
      <c r="P20" s="512">
        <v>0</v>
      </c>
      <c r="Q20" s="512">
        <v>0</v>
      </c>
      <c r="R20" s="512">
        <v>0</v>
      </c>
      <c r="S20" s="512">
        <v>0</v>
      </c>
      <c r="T20" s="512">
        <v>0</v>
      </c>
      <c r="U20" s="873" t="s">
        <v>381</v>
      </c>
    </row>
    <row r="21" spans="1:21" s="604" customFormat="1" ht="18" customHeight="1">
      <c r="A21" s="856" t="s">
        <v>805</v>
      </c>
      <c r="B21" s="512">
        <f t="shared" si="1"/>
        <v>5</v>
      </c>
      <c r="C21" s="512">
        <v>0</v>
      </c>
      <c r="D21" s="512">
        <v>0</v>
      </c>
      <c r="E21" s="525">
        <v>1</v>
      </c>
      <c r="F21" s="512">
        <v>0</v>
      </c>
      <c r="G21" s="512">
        <v>0</v>
      </c>
      <c r="H21" s="512">
        <v>0</v>
      </c>
      <c r="I21" s="525">
        <v>1</v>
      </c>
      <c r="J21" s="512">
        <v>0</v>
      </c>
      <c r="K21" s="512">
        <v>2</v>
      </c>
      <c r="L21" s="512">
        <v>0</v>
      </c>
      <c r="M21" s="512">
        <v>0</v>
      </c>
      <c r="N21" s="512">
        <v>0</v>
      </c>
      <c r="O21" s="512">
        <v>0</v>
      </c>
      <c r="P21" s="512">
        <v>0</v>
      </c>
      <c r="Q21" s="512">
        <v>1</v>
      </c>
      <c r="R21" s="512">
        <v>0</v>
      </c>
      <c r="S21" s="512">
        <v>0</v>
      </c>
      <c r="T21" s="512">
        <v>0</v>
      </c>
      <c r="U21" s="873" t="s">
        <v>297</v>
      </c>
    </row>
    <row r="22" spans="1:21" s="604" customFormat="1" ht="18" customHeight="1">
      <c r="A22" s="856" t="s">
        <v>806</v>
      </c>
      <c r="B22" s="512">
        <f t="shared" si="1"/>
        <v>5</v>
      </c>
      <c r="C22" s="512">
        <v>0</v>
      </c>
      <c r="D22" s="512">
        <v>0</v>
      </c>
      <c r="E22" s="525">
        <v>1</v>
      </c>
      <c r="F22" s="512">
        <v>0</v>
      </c>
      <c r="G22" s="512">
        <v>0</v>
      </c>
      <c r="H22" s="512">
        <v>0</v>
      </c>
      <c r="I22" s="525">
        <v>1</v>
      </c>
      <c r="J22" s="512">
        <v>0</v>
      </c>
      <c r="K22" s="512">
        <v>2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1</v>
      </c>
      <c r="R22" s="512">
        <v>0</v>
      </c>
      <c r="S22" s="512">
        <v>0</v>
      </c>
      <c r="T22" s="512">
        <v>0</v>
      </c>
      <c r="U22" s="873" t="s">
        <v>298</v>
      </c>
    </row>
    <row r="23" spans="1:21" s="604" customFormat="1" ht="18" customHeight="1">
      <c r="A23" s="856" t="s">
        <v>828</v>
      </c>
      <c r="B23" s="512">
        <f t="shared" si="1"/>
        <v>2</v>
      </c>
      <c r="C23" s="512">
        <v>0</v>
      </c>
      <c r="D23" s="512">
        <v>0</v>
      </c>
      <c r="E23" s="525">
        <v>1</v>
      </c>
      <c r="F23" s="512">
        <v>0</v>
      </c>
      <c r="G23" s="512">
        <v>0</v>
      </c>
      <c r="H23" s="512">
        <v>0</v>
      </c>
      <c r="I23" s="525">
        <v>1</v>
      </c>
      <c r="J23" s="512">
        <v>0</v>
      </c>
      <c r="K23" s="512">
        <v>0</v>
      </c>
      <c r="L23" s="512">
        <v>0</v>
      </c>
      <c r="M23" s="512"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v>0</v>
      </c>
      <c r="S23" s="512">
        <v>0</v>
      </c>
      <c r="T23" s="512">
        <v>0</v>
      </c>
      <c r="U23" s="873" t="s">
        <v>299</v>
      </c>
    </row>
    <row r="24" spans="1:21" s="604" customFormat="1" ht="18" customHeight="1">
      <c r="A24" s="856" t="s">
        <v>494</v>
      </c>
      <c r="B24" s="512">
        <f t="shared" si="1"/>
        <v>2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2">
        <v>2</v>
      </c>
      <c r="R24" s="512">
        <v>0</v>
      </c>
      <c r="S24" s="512">
        <v>0</v>
      </c>
      <c r="T24" s="512">
        <v>0</v>
      </c>
      <c r="U24" s="873" t="s">
        <v>382</v>
      </c>
    </row>
    <row r="25" spans="1:21" s="604" customFormat="1" ht="18" customHeight="1">
      <c r="A25" s="856" t="s">
        <v>829</v>
      </c>
      <c r="B25" s="512">
        <f t="shared" si="1"/>
        <v>0</v>
      </c>
      <c r="C25" s="512">
        <v>0</v>
      </c>
      <c r="D25" s="512">
        <v>0</v>
      </c>
      <c r="E25" s="512">
        <v>0</v>
      </c>
      <c r="F25" s="512">
        <v>0</v>
      </c>
      <c r="G25" s="512">
        <v>0</v>
      </c>
      <c r="H25" s="512">
        <v>0</v>
      </c>
      <c r="I25" s="512">
        <v>0</v>
      </c>
      <c r="J25" s="512">
        <v>0</v>
      </c>
      <c r="K25" s="512">
        <v>0</v>
      </c>
      <c r="L25" s="512">
        <v>0</v>
      </c>
      <c r="M25" s="512">
        <v>0</v>
      </c>
      <c r="N25" s="512">
        <v>0</v>
      </c>
      <c r="O25" s="512">
        <v>0</v>
      </c>
      <c r="P25" s="512">
        <v>0</v>
      </c>
      <c r="Q25" s="512">
        <v>0</v>
      </c>
      <c r="R25" s="512">
        <v>0</v>
      </c>
      <c r="S25" s="512">
        <v>0</v>
      </c>
      <c r="T25" s="512">
        <v>0</v>
      </c>
      <c r="U25" s="873" t="s">
        <v>300</v>
      </c>
    </row>
    <row r="26" spans="1:21" s="604" customFormat="1" ht="18" customHeight="1">
      <c r="A26" s="856" t="s">
        <v>797</v>
      </c>
      <c r="B26" s="512">
        <f t="shared" si="1"/>
        <v>0</v>
      </c>
      <c r="C26" s="512">
        <v>0</v>
      </c>
      <c r="D26" s="512">
        <v>0</v>
      </c>
      <c r="E26" s="512">
        <v>0</v>
      </c>
      <c r="F26" s="512">
        <v>0</v>
      </c>
      <c r="G26" s="512">
        <v>0</v>
      </c>
      <c r="H26" s="512">
        <v>0</v>
      </c>
      <c r="I26" s="512">
        <v>0</v>
      </c>
      <c r="J26" s="512">
        <v>0</v>
      </c>
      <c r="K26" s="512">
        <v>0</v>
      </c>
      <c r="L26" s="512">
        <v>0</v>
      </c>
      <c r="M26" s="512">
        <v>0</v>
      </c>
      <c r="N26" s="512">
        <v>0</v>
      </c>
      <c r="O26" s="512">
        <v>0</v>
      </c>
      <c r="P26" s="512">
        <v>0</v>
      </c>
      <c r="Q26" s="512">
        <v>0</v>
      </c>
      <c r="R26" s="512">
        <v>0</v>
      </c>
      <c r="S26" s="512">
        <v>0</v>
      </c>
      <c r="T26" s="512">
        <v>0</v>
      </c>
      <c r="U26" s="873" t="s">
        <v>301</v>
      </c>
    </row>
    <row r="27" spans="1:21" s="604" customFormat="1" ht="18" customHeight="1">
      <c r="A27" s="856" t="s">
        <v>798</v>
      </c>
      <c r="B27" s="512">
        <f t="shared" si="1"/>
        <v>0</v>
      </c>
      <c r="C27" s="512">
        <v>0</v>
      </c>
      <c r="D27" s="512">
        <v>0</v>
      </c>
      <c r="E27" s="512">
        <v>0</v>
      </c>
      <c r="F27" s="512">
        <v>0</v>
      </c>
      <c r="G27" s="512">
        <v>0</v>
      </c>
      <c r="H27" s="512">
        <v>0</v>
      </c>
      <c r="I27" s="512">
        <v>0</v>
      </c>
      <c r="J27" s="512">
        <v>0</v>
      </c>
      <c r="K27" s="512">
        <v>0</v>
      </c>
      <c r="L27" s="512">
        <v>0</v>
      </c>
      <c r="M27" s="512">
        <v>0</v>
      </c>
      <c r="N27" s="512">
        <v>0</v>
      </c>
      <c r="O27" s="512">
        <v>0</v>
      </c>
      <c r="P27" s="512">
        <v>0</v>
      </c>
      <c r="Q27" s="512">
        <v>0</v>
      </c>
      <c r="R27" s="512">
        <v>0</v>
      </c>
      <c r="S27" s="512">
        <v>0</v>
      </c>
      <c r="T27" s="512">
        <v>0</v>
      </c>
      <c r="U27" s="873" t="s">
        <v>302</v>
      </c>
    </row>
    <row r="28" spans="1:21" s="604" customFormat="1" ht="18" customHeight="1">
      <c r="A28" s="856" t="s">
        <v>497</v>
      </c>
      <c r="B28" s="512">
        <f t="shared" si="1"/>
        <v>0</v>
      </c>
      <c r="C28" s="512">
        <v>0</v>
      </c>
      <c r="D28" s="512">
        <v>0</v>
      </c>
      <c r="E28" s="512">
        <v>0</v>
      </c>
      <c r="F28" s="512">
        <v>0</v>
      </c>
      <c r="G28" s="512">
        <v>0</v>
      </c>
      <c r="H28" s="512">
        <v>0</v>
      </c>
      <c r="I28" s="512">
        <v>0</v>
      </c>
      <c r="J28" s="512">
        <v>0</v>
      </c>
      <c r="K28" s="512">
        <v>0</v>
      </c>
      <c r="L28" s="512">
        <v>0</v>
      </c>
      <c r="M28" s="512">
        <v>0</v>
      </c>
      <c r="N28" s="512">
        <v>0</v>
      </c>
      <c r="O28" s="512">
        <v>0</v>
      </c>
      <c r="P28" s="512">
        <v>0</v>
      </c>
      <c r="Q28" s="512">
        <v>0</v>
      </c>
      <c r="R28" s="512">
        <v>0</v>
      </c>
      <c r="S28" s="512">
        <v>0</v>
      </c>
      <c r="T28" s="512">
        <v>0</v>
      </c>
      <c r="U28" s="873" t="s">
        <v>303</v>
      </c>
    </row>
    <row r="29" spans="1:21" s="43" customFormat="1" ht="6" customHeight="1" thickBot="1">
      <c r="A29" s="874"/>
      <c r="B29" s="875"/>
      <c r="C29" s="876"/>
      <c r="D29" s="877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876"/>
      <c r="U29" s="878"/>
    </row>
    <row r="30" spans="1:21" ht="3" customHeight="1">
      <c r="A30" s="188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32"/>
    </row>
    <row r="31" spans="1:20" s="32" customFormat="1" ht="12" customHeight="1">
      <c r="A31" s="197" t="s">
        <v>779</v>
      </c>
      <c r="B31" s="857"/>
      <c r="C31" s="857"/>
      <c r="D31" s="857"/>
      <c r="E31" s="857"/>
      <c r="F31" s="857"/>
      <c r="G31" s="857"/>
      <c r="H31" s="857"/>
      <c r="I31" s="857"/>
      <c r="J31" s="32" t="s">
        <v>781</v>
      </c>
      <c r="K31" s="857"/>
      <c r="L31" s="857"/>
      <c r="M31" s="857"/>
      <c r="N31" s="857"/>
      <c r="O31" s="857"/>
      <c r="P31" s="857"/>
      <c r="Q31" s="857"/>
      <c r="R31" s="857"/>
      <c r="S31" s="857"/>
      <c r="T31" s="857"/>
    </row>
    <row r="32" spans="1:20" s="32" customFormat="1" ht="12" customHeight="1">
      <c r="A32" s="197" t="s">
        <v>830</v>
      </c>
      <c r="B32" s="857"/>
      <c r="C32" s="857"/>
      <c r="D32" s="857"/>
      <c r="E32" s="857"/>
      <c r="F32" s="857"/>
      <c r="G32" s="857"/>
      <c r="H32" s="857"/>
      <c r="I32" s="857"/>
      <c r="J32" s="857"/>
      <c r="K32" s="857"/>
      <c r="L32" s="857"/>
      <c r="M32" s="857"/>
      <c r="N32" s="857"/>
      <c r="O32" s="857"/>
      <c r="P32" s="857"/>
      <c r="Q32" s="857"/>
      <c r="R32" s="857"/>
      <c r="S32" s="857"/>
      <c r="T32" s="857"/>
    </row>
    <row r="33" spans="1:21" s="32" customFormat="1" ht="12" customHeight="1">
      <c r="A33" s="172" t="s">
        <v>782</v>
      </c>
      <c r="B33" s="384"/>
      <c r="C33" s="384"/>
      <c r="D33" s="384"/>
      <c r="E33" s="384"/>
      <c r="F33" s="384"/>
      <c r="G33" s="384"/>
      <c r="H33" s="174"/>
      <c r="I33" s="174"/>
      <c r="J33" s="182" t="s">
        <v>6</v>
      </c>
      <c r="L33" s="857"/>
      <c r="M33" s="174"/>
      <c r="N33" s="174"/>
      <c r="O33" s="174"/>
      <c r="P33" s="384"/>
      <c r="Q33" s="384"/>
      <c r="R33" s="384"/>
      <c r="S33" s="384"/>
      <c r="T33" s="384"/>
      <c r="U33" s="172"/>
    </row>
    <row r="34" spans="2:20" ht="15.75"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</row>
    <row r="35" spans="2:20" ht="15.75"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</row>
    <row r="36" spans="2:20" ht="15.75"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</row>
    <row r="37" spans="2:20" ht="15.75"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</row>
    <row r="38" spans="2:20" ht="15.75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</row>
    <row r="39" spans="2:20" ht="15.75"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</row>
    <row r="40" spans="2:20" ht="15.75"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</row>
    <row r="41" spans="2:20" ht="15.75"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</row>
    <row r="42" spans="2:20" ht="15.75"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</row>
    <row r="43" spans="2:20" ht="15.75"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</row>
    <row r="44" spans="2:20" ht="15.75"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</row>
    <row r="45" spans="2:20" ht="15.75"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2:20" ht="15.75"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</row>
    <row r="47" spans="2:20" ht="15.75"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</row>
    <row r="48" spans="2:20" ht="15.75"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</row>
    <row r="49" spans="2:20" ht="15.75"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</row>
    <row r="50" spans="2:20" ht="15.7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</row>
    <row r="51" spans="2:20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</row>
    <row r="52" spans="2:20" ht="15.7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</row>
    <row r="53" spans="2:20" ht="15.7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</row>
    <row r="54" spans="2:20" ht="15.7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</row>
    <row r="55" spans="2:20" ht="15.7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</row>
    <row r="56" spans="2:20" ht="15.7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</row>
    <row r="57" spans="2:20" ht="15.7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</row>
    <row r="58" spans="2:20" ht="15.7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</row>
    <row r="59" spans="2:20" ht="15.7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</row>
    <row r="60" spans="2:20" ht="15.7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</row>
    <row r="61" spans="2:20" ht="15.7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</row>
    <row r="62" spans="2:20" ht="15.7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</row>
    <row r="63" spans="2:20" ht="15.7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</row>
    <row r="64" spans="2:20" ht="15.7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</row>
    <row r="65" spans="2:20" ht="15.7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</row>
    <row r="66" spans="2:20" ht="15.7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</row>
    <row r="67" spans="2:20" ht="15.7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</row>
    <row r="68" spans="2:20" ht="15.7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</row>
    <row r="69" spans="2:20" ht="15.7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</row>
    <row r="70" spans="2:20" ht="15.7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</row>
    <row r="71" spans="2:20" ht="15.7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</row>
    <row r="72" spans="2:20" ht="15.7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</row>
    <row r="73" spans="2:20" ht="15.7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</row>
    <row r="74" spans="2:20" ht="15.7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</row>
  </sheetData>
  <sheetProtection/>
  <mergeCells count="27">
    <mergeCell ref="A3:I3"/>
    <mergeCell ref="J3:U3"/>
    <mergeCell ref="C7:C10"/>
    <mergeCell ref="D7:D10"/>
    <mergeCell ref="E7:E10"/>
    <mergeCell ref="F7:F10"/>
    <mergeCell ref="G7:G10"/>
    <mergeCell ref="H7:H10"/>
    <mergeCell ref="Q6:Q10"/>
    <mergeCell ref="R6:R10"/>
    <mergeCell ref="I7:I10"/>
    <mergeCell ref="M7:M10"/>
    <mergeCell ref="N7:N10"/>
    <mergeCell ref="O7:O10"/>
    <mergeCell ref="P7:P10"/>
    <mergeCell ref="L6:L10"/>
    <mergeCell ref="M6:P6"/>
    <mergeCell ref="U6:U10"/>
    <mergeCell ref="A6:A10"/>
    <mergeCell ref="T6:T10"/>
    <mergeCell ref="B6:B10"/>
    <mergeCell ref="C6:E6"/>
    <mergeCell ref="F6:G6"/>
    <mergeCell ref="H6:I6"/>
    <mergeCell ref="J6:J10"/>
    <mergeCell ref="K6:K10"/>
    <mergeCell ref="S6:S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3" r:id="rId1"/>
  <colBreaks count="1" manualBreakCount="1">
    <brk id="9" max="31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SheetLayoutView="100" zoomScalePageLayoutView="0" workbookViewId="0" topLeftCell="A1">
      <selection activeCell="A3" sqref="A3:M3"/>
    </sheetView>
  </sheetViews>
  <sheetFormatPr defaultColWidth="8.88671875" defaultRowHeight="13.5"/>
  <cols>
    <col min="1" max="1" width="7.77734375" style="273" customWidth="1"/>
    <col min="2" max="25" width="7.77734375" style="274" customWidth="1"/>
    <col min="26" max="26" width="7.77734375" style="275" customWidth="1"/>
    <col min="27" max="29" width="0.671875" style="276" customWidth="1"/>
    <col min="30" max="16384" width="8.88671875" style="276" customWidth="1"/>
  </cols>
  <sheetData>
    <row r="1" spans="1:26" s="1189" customFormat="1" ht="12" customHeight="1">
      <c r="A1" s="992" t="s">
        <v>1084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8" t="s">
        <v>1</v>
      </c>
    </row>
    <row r="2" spans="1:26" s="251" customFormat="1" ht="12" customHeight="1">
      <c r="A2" s="252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50"/>
    </row>
    <row r="3" spans="1:26" s="136" customFormat="1" ht="23.25">
      <c r="A3" s="2096" t="s">
        <v>713</v>
      </c>
      <c r="B3" s="2096"/>
      <c r="C3" s="2096"/>
      <c r="D3" s="2096"/>
      <c r="E3" s="2096"/>
      <c r="F3" s="2096"/>
      <c r="G3" s="2096"/>
      <c r="H3" s="2096"/>
      <c r="I3" s="2096"/>
      <c r="J3" s="2096"/>
      <c r="K3" s="2096"/>
      <c r="L3" s="2096"/>
      <c r="M3" s="2096"/>
      <c r="N3" s="2096" t="s">
        <v>714</v>
      </c>
      <c r="O3" s="2096"/>
      <c r="P3" s="2096"/>
      <c r="Q3" s="2096"/>
      <c r="R3" s="2096"/>
      <c r="S3" s="2096"/>
      <c r="T3" s="2096"/>
      <c r="U3" s="2096"/>
      <c r="V3" s="2096"/>
      <c r="W3" s="2096"/>
      <c r="X3" s="2096"/>
      <c r="Y3" s="2096"/>
      <c r="Z3" s="2096"/>
    </row>
    <row r="4" spans="1:26" s="256" customFormat="1" ht="12" customHeigh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5"/>
      <c r="R4" s="254"/>
      <c r="S4" s="254"/>
      <c r="T4" s="255"/>
      <c r="U4" s="254"/>
      <c r="V4" s="254"/>
      <c r="W4" s="254"/>
      <c r="X4" s="254"/>
      <c r="Y4" s="255"/>
      <c r="Z4" s="255"/>
    </row>
    <row r="5" spans="1:26" s="1242" customFormat="1" ht="12" customHeight="1" thickBot="1">
      <c r="A5" s="1242" t="s">
        <v>240</v>
      </c>
      <c r="B5" s="1243"/>
      <c r="C5" s="1243"/>
      <c r="D5" s="1243"/>
      <c r="E5" s="1243"/>
      <c r="F5" s="1243"/>
      <c r="G5" s="1243"/>
      <c r="H5" s="1243"/>
      <c r="I5" s="1243"/>
      <c r="J5" s="1243"/>
      <c r="K5" s="1243"/>
      <c r="L5" s="1243"/>
      <c r="M5" s="1243"/>
      <c r="N5" s="1243"/>
      <c r="O5" s="1243"/>
      <c r="P5" s="1243"/>
      <c r="Q5" s="1243"/>
      <c r="R5" s="1243"/>
      <c r="S5" s="1243"/>
      <c r="T5" s="1243"/>
      <c r="U5" s="1243"/>
      <c r="V5" s="1243"/>
      <c r="W5" s="1243"/>
      <c r="X5" s="1243"/>
      <c r="Y5" s="1243"/>
      <c r="Z5" s="1244" t="s">
        <v>2</v>
      </c>
    </row>
    <row r="6" spans="1:26" s="1245" customFormat="1" ht="15.75" customHeight="1">
      <c r="A6" s="2097" t="s">
        <v>1391</v>
      </c>
      <c r="B6" s="2099" t="s">
        <v>1474</v>
      </c>
      <c r="C6" s="2100"/>
      <c r="D6" s="2101"/>
      <c r="E6" s="2110" t="s">
        <v>1396</v>
      </c>
      <c r="F6" s="2100"/>
      <c r="G6" s="2100"/>
      <c r="H6" s="2100"/>
      <c r="I6" s="2100"/>
      <c r="J6" s="2100"/>
      <c r="K6" s="2100"/>
      <c r="L6" s="2100"/>
      <c r="M6" s="2100"/>
      <c r="N6" s="2100" t="s">
        <v>1392</v>
      </c>
      <c r="O6" s="2100"/>
      <c r="P6" s="2100"/>
      <c r="Q6" s="2100"/>
      <c r="R6" s="2100"/>
      <c r="S6" s="2100"/>
      <c r="T6" s="2100"/>
      <c r="U6" s="2100"/>
      <c r="V6" s="2100"/>
      <c r="W6" s="2100"/>
      <c r="X6" s="2100"/>
      <c r="Y6" s="2101"/>
      <c r="Z6" s="2105" t="s">
        <v>3</v>
      </c>
    </row>
    <row r="7" spans="1:26" s="1245" customFormat="1" ht="15" customHeight="1">
      <c r="A7" s="2098"/>
      <c r="B7" s="2102"/>
      <c r="C7" s="2103"/>
      <c r="D7" s="2104"/>
      <c r="E7" s="2102"/>
      <c r="F7" s="2103"/>
      <c r="G7" s="2103"/>
      <c r="H7" s="2103"/>
      <c r="I7" s="2103"/>
      <c r="J7" s="2103"/>
      <c r="K7" s="2103"/>
      <c r="L7" s="2103"/>
      <c r="M7" s="2103"/>
      <c r="N7" s="2103"/>
      <c r="O7" s="2103"/>
      <c r="P7" s="2103"/>
      <c r="Q7" s="2103"/>
      <c r="R7" s="2103"/>
      <c r="S7" s="2103"/>
      <c r="T7" s="2103"/>
      <c r="U7" s="2103"/>
      <c r="V7" s="2103"/>
      <c r="W7" s="2103"/>
      <c r="X7" s="2103"/>
      <c r="Y7" s="2104"/>
      <c r="Z7" s="2106"/>
    </row>
    <row r="8" spans="1:26" s="1245" customFormat="1" ht="15" customHeight="1">
      <c r="A8" s="1556"/>
      <c r="B8" s="1246" t="s">
        <v>1397</v>
      </c>
      <c r="C8" s="1247" t="s">
        <v>521</v>
      </c>
      <c r="D8" s="1248" t="s">
        <v>1398</v>
      </c>
      <c r="E8" s="2107" t="s">
        <v>1393</v>
      </c>
      <c r="F8" s="2108"/>
      <c r="G8" s="2109"/>
      <c r="H8" s="2107" t="s">
        <v>123</v>
      </c>
      <c r="I8" s="2108"/>
      <c r="J8" s="2109"/>
      <c r="K8" s="2107" t="s">
        <v>124</v>
      </c>
      <c r="L8" s="2108"/>
      <c r="M8" s="2109"/>
      <c r="N8" s="2107" t="s">
        <v>125</v>
      </c>
      <c r="O8" s="2108"/>
      <c r="P8" s="2109"/>
      <c r="Q8" s="2107" t="s">
        <v>126</v>
      </c>
      <c r="R8" s="2108"/>
      <c r="S8" s="2109"/>
      <c r="T8" s="2107" t="s">
        <v>193</v>
      </c>
      <c r="U8" s="2108"/>
      <c r="V8" s="2109"/>
      <c r="W8" s="2107" t="s">
        <v>1399</v>
      </c>
      <c r="X8" s="2108"/>
      <c r="Y8" s="2109"/>
      <c r="Z8" s="1540"/>
    </row>
    <row r="9" spans="1:26" s="1254" customFormat="1" ht="45" customHeight="1">
      <c r="A9" s="1557"/>
      <c r="B9" s="1249" t="s">
        <v>4</v>
      </c>
      <c r="C9" s="1515" t="s">
        <v>1857</v>
      </c>
      <c r="D9" s="1516" t="s">
        <v>163</v>
      </c>
      <c r="E9" s="1250" t="s">
        <v>192</v>
      </c>
      <c r="F9" s="1514" t="s">
        <v>1856</v>
      </c>
      <c r="G9" s="1514" t="s">
        <v>1395</v>
      </c>
      <c r="H9" s="1252"/>
      <c r="I9" s="1251" t="s">
        <v>1394</v>
      </c>
      <c r="J9" s="1251" t="s">
        <v>1400</v>
      </c>
      <c r="K9" s="1252"/>
      <c r="L9" s="1251" t="s">
        <v>1401</v>
      </c>
      <c r="M9" s="1251" t="s">
        <v>1395</v>
      </c>
      <c r="N9" s="1252"/>
      <c r="O9" s="1251" t="s">
        <v>1394</v>
      </c>
      <c r="P9" s="1251" t="s">
        <v>1395</v>
      </c>
      <c r="Q9" s="1249"/>
      <c r="R9" s="1251" t="s">
        <v>1394</v>
      </c>
      <c r="S9" s="1251" t="s">
        <v>1400</v>
      </c>
      <c r="T9" s="1250"/>
      <c r="U9" s="1251" t="s">
        <v>1401</v>
      </c>
      <c r="V9" s="1251" t="s">
        <v>1395</v>
      </c>
      <c r="W9" s="1252" t="s">
        <v>194</v>
      </c>
      <c r="X9" s="1251" t="s">
        <v>1394</v>
      </c>
      <c r="Y9" s="1253" t="s">
        <v>1395</v>
      </c>
      <c r="Z9" s="1541"/>
    </row>
    <row r="10" spans="1:26" s="1262" customFormat="1" ht="26.25" customHeight="1">
      <c r="A10" s="1255" t="s">
        <v>314</v>
      </c>
      <c r="B10" s="1256">
        <f>SUM(C10:D10)</f>
        <v>78565</v>
      </c>
      <c r="C10" s="1256">
        <f aca="true" t="shared" si="0" ref="C10:D12">SUM(F10,I10,L10,O10,R10,U10,X10)</f>
        <v>39882</v>
      </c>
      <c r="D10" s="1256">
        <f t="shared" si="0"/>
        <v>38683</v>
      </c>
      <c r="E10" s="1257">
        <f>SUM(F10:G10)</f>
        <v>13024</v>
      </c>
      <c r="F10" s="1237">
        <v>6306</v>
      </c>
      <c r="G10" s="1237">
        <v>6718</v>
      </c>
      <c r="H10" s="1257">
        <f>SUM(I10:J10)</f>
        <v>3494</v>
      </c>
      <c r="I10" s="1237">
        <v>1717</v>
      </c>
      <c r="J10" s="1237">
        <v>1777</v>
      </c>
      <c r="K10" s="1258">
        <f>SUM(L10:M10)</f>
        <v>5598</v>
      </c>
      <c r="L10" s="1237">
        <v>3149</v>
      </c>
      <c r="M10" s="1237">
        <v>2449</v>
      </c>
      <c r="N10" s="1258">
        <f>SUM(O10:P10)</f>
        <v>18560</v>
      </c>
      <c r="O10" s="1237">
        <v>11186</v>
      </c>
      <c r="P10" s="1237">
        <v>7374</v>
      </c>
      <c r="Q10" s="1256">
        <v>20119</v>
      </c>
      <c r="R10" s="1237">
        <v>10684</v>
      </c>
      <c r="S10" s="1237">
        <v>9435</v>
      </c>
      <c r="T10" s="1259">
        <v>11139</v>
      </c>
      <c r="U10" s="1237">
        <v>4096</v>
      </c>
      <c r="V10" s="1237">
        <v>7043</v>
      </c>
      <c r="W10" s="1259">
        <v>6631</v>
      </c>
      <c r="X10" s="1237">
        <v>2744</v>
      </c>
      <c r="Y10" s="1260">
        <v>3887</v>
      </c>
      <c r="Z10" s="1261">
        <v>2016</v>
      </c>
    </row>
    <row r="11" spans="1:26" s="1262" customFormat="1" ht="26.25" customHeight="1">
      <c r="A11" s="1255" t="s">
        <v>319</v>
      </c>
      <c r="B11" s="1256">
        <f>SUM(C11:D11)</f>
        <v>117086</v>
      </c>
      <c r="C11" s="1256">
        <f t="shared" si="0"/>
        <v>66807</v>
      </c>
      <c r="D11" s="1256">
        <f t="shared" si="0"/>
        <v>50279</v>
      </c>
      <c r="E11" s="1257">
        <f>SUM(F11:G11)</f>
        <v>15820</v>
      </c>
      <c r="F11" s="1237">
        <v>7977</v>
      </c>
      <c r="G11" s="1237">
        <v>7843</v>
      </c>
      <c r="H11" s="1257">
        <f>SUM(I11:J11)</f>
        <v>8070</v>
      </c>
      <c r="I11" s="1237">
        <v>4877</v>
      </c>
      <c r="J11" s="1237">
        <v>3193</v>
      </c>
      <c r="K11" s="1258">
        <f>SUM(L11:M11)</f>
        <v>13908</v>
      </c>
      <c r="L11" s="1237">
        <v>9472</v>
      </c>
      <c r="M11" s="1237">
        <v>4436</v>
      </c>
      <c r="N11" s="1258">
        <f>SUM(O11:P11)</f>
        <v>32906</v>
      </c>
      <c r="O11" s="1237">
        <v>19678</v>
      </c>
      <c r="P11" s="1237">
        <v>13228</v>
      </c>
      <c r="Q11" s="1256">
        <v>24989</v>
      </c>
      <c r="R11" s="1237">
        <v>14901</v>
      </c>
      <c r="S11" s="1237">
        <v>10088</v>
      </c>
      <c r="T11" s="1259">
        <v>13808</v>
      </c>
      <c r="U11" s="1237">
        <v>6276</v>
      </c>
      <c r="V11" s="1237">
        <v>7532</v>
      </c>
      <c r="W11" s="1259">
        <v>7585</v>
      </c>
      <c r="X11" s="1237">
        <v>3626</v>
      </c>
      <c r="Y11" s="1260">
        <v>3959</v>
      </c>
      <c r="Z11" s="1261">
        <v>2017</v>
      </c>
    </row>
    <row r="12" spans="1:26" s="1262" customFormat="1" ht="26.25" customHeight="1">
      <c r="A12" s="1255" t="s">
        <v>358</v>
      </c>
      <c r="B12" s="1256">
        <f>SUM(C12:D12)</f>
        <v>90809</v>
      </c>
      <c r="C12" s="1256">
        <f t="shared" si="0"/>
        <v>40643</v>
      </c>
      <c r="D12" s="1256">
        <f t="shared" si="0"/>
        <v>50166</v>
      </c>
      <c r="E12" s="1257">
        <f>SUM(F12:G12)</f>
        <v>18354</v>
      </c>
      <c r="F12" s="1237">
        <v>8162</v>
      </c>
      <c r="G12" s="1237">
        <v>10192</v>
      </c>
      <c r="H12" s="1257">
        <f>SUM(I12:J12)</f>
        <v>3808</v>
      </c>
      <c r="I12" s="1237">
        <v>1478</v>
      </c>
      <c r="J12" s="1237">
        <v>2330</v>
      </c>
      <c r="K12" s="1258">
        <f>SUM(L12:M12)</f>
        <v>4952</v>
      </c>
      <c r="L12" s="1237">
        <v>2080</v>
      </c>
      <c r="M12" s="1237">
        <v>2872</v>
      </c>
      <c r="N12" s="1258">
        <f>SUM(O12:P12)</f>
        <v>16674</v>
      </c>
      <c r="O12" s="1237">
        <v>8628</v>
      </c>
      <c r="P12" s="1237">
        <v>8046</v>
      </c>
      <c r="Q12" s="1256">
        <v>20976</v>
      </c>
      <c r="R12" s="1237">
        <v>10036</v>
      </c>
      <c r="S12" s="1237">
        <v>10940</v>
      </c>
      <c r="T12" s="1259">
        <v>17213</v>
      </c>
      <c r="U12" s="1237">
        <v>6560</v>
      </c>
      <c r="V12" s="1237">
        <v>10653</v>
      </c>
      <c r="W12" s="1259">
        <v>8832</v>
      </c>
      <c r="X12" s="1237">
        <v>3699</v>
      </c>
      <c r="Y12" s="1260">
        <v>5133</v>
      </c>
      <c r="Z12" s="1261">
        <v>2018</v>
      </c>
    </row>
    <row r="13" spans="1:26" s="1262" customFormat="1" ht="26.25" customHeight="1">
      <c r="A13" s="1255" t="s">
        <v>359</v>
      </c>
      <c r="B13" s="1256">
        <v>75746</v>
      </c>
      <c r="C13" s="1256">
        <v>32936</v>
      </c>
      <c r="D13" s="1256">
        <v>42810</v>
      </c>
      <c r="E13" s="1257">
        <v>17777</v>
      </c>
      <c r="F13" s="1237">
        <v>8501</v>
      </c>
      <c r="G13" s="1237">
        <v>9276</v>
      </c>
      <c r="H13" s="1257">
        <v>4038</v>
      </c>
      <c r="I13" s="1237">
        <v>1839</v>
      </c>
      <c r="J13" s="1237">
        <v>2199</v>
      </c>
      <c r="K13" s="1258">
        <v>4214</v>
      </c>
      <c r="L13" s="1237">
        <v>1787</v>
      </c>
      <c r="M13" s="1237">
        <v>2427</v>
      </c>
      <c r="N13" s="1258">
        <v>12374</v>
      </c>
      <c r="O13" s="1237">
        <v>5953</v>
      </c>
      <c r="P13" s="1237">
        <v>6421</v>
      </c>
      <c r="Q13" s="1256">
        <v>16745</v>
      </c>
      <c r="R13" s="1237">
        <v>7269</v>
      </c>
      <c r="S13" s="1237">
        <v>9476</v>
      </c>
      <c r="T13" s="1259">
        <v>14337</v>
      </c>
      <c r="U13" s="1237">
        <v>5093</v>
      </c>
      <c r="V13" s="1237">
        <v>9244</v>
      </c>
      <c r="W13" s="1259">
        <v>6261</v>
      </c>
      <c r="X13" s="1237">
        <v>2494</v>
      </c>
      <c r="Y13" s="1260">
        <v>3767</v>
      </c>
      <c r="Z13" s="1261">
        <v>2019</v>
      </c>
    </row>
    <row r="14" spans="1:26" s="1286" customFormat="1" ht="26.25" customHeight="1">
      <c r="A14" s="1281" t="s">
        <v>1417</v>
      </c>
      <c r="B14" s="1282">
        <f>SUM(C14:D14)</f>
        <v>38241</v>
      </c>
      <c r="C14" s="1282">
        <f>SUM(F14,I14,L14,O14,R14,U14,X14)</f>
        <v>16067</v>
      </c>
      <c r="D14" s="1282">
        <f>SUM(G14,J14,M14,P14,S14,V14,Y14)</f>
        <v>22174</v>
      </c>
      <c r="E14" s="1283">
        <f>SUM(F14:G14)</f>
        <v>5735</v>
      </c>
      <c r="F14" s="1238">
        <v>2122</v>
      </c>
      <c r="G14" s="1238">
        <v>3613</v>
      </c>
      <c r="H14" s="1283">
        <f>SUM(I14:J14)</f>
        <v>2378</v>
      </c>
      <c r="I14" s="1238">
        <v>1078</v>
      </c>
      <c r="J14" s="1238">
        <v>1300</v>
      </c>
      <c r="K14" s="1283">
        <f>SUM(L14:M14)</f>
        <v>2167</v>
      </c>
      <c r="L14" s="1238">
        <v>1055</v>
      </c>
      <c r="M14" s="1238">
        <v>1112</v>
      </c>
      <c r="N14" s="1283">
        <f>SUM(O14:P14)</f>
        <v>7074</v>
      </c>
      <c r="O14" s="1238">
        <v>3455</v>
      </c>
      <c r="P14" s="1238">
        <v>3619</v>
      </c>
      <c r="Q14" s="1283">
        <f>SUM(R14:S14)</f>
        <v>9668</v>
      </c>
      <c r="R14" s="1238">
        <v>3861</v>
      </c>
      <c r="S14" s="1238">
        <v>5807</v>
      </c>
      <c r="T14" s="1283">
        <f>SUM(U14:V14)</f>
        <v>8155</v>
      </c>
      <c r="U14" s="1238">
        <v>3237</v>
      </c>
      <c r="V14" s="1238">
        <v>4918</v>
      </c>
      <c r="W14" s="1283">
        <f>SUM(X14:Y14)</f>
        <v>3064</v>
      </c>
      <c r="X14" s="1238">
        <v>1259</v>
      </c>
      <c r="Y14" s="1284">
        <v>1805</v>
      </c>
      <c r="Z14" s="1285">
        <v>2020</v>
      </c>
    </row>
    <row r="15" spans="1:26" s="259" customFormat="1" ht="26.25" customHeight="1" hidden="1">
      <c r="A15" s="260"/>
      <c r="B15" s="261"/>
      <c r="C15" s="261"/>
      <c r="D15" s="261"/>
      <c r="E15" s="463"/>
      <c r="F15" s="116"/>
      <c r="G15" s="116"/>
      <c r="H15" s="463"/>
      <c r="I15" s="116"/>
      <c r="J15" s="116"/>
      <c r="K15" s="463"/>
      <c r="L15" s="116"/>
      <c r="M15" s="116"/>
      <c r="N15" s="463"/>
      <c r="O15" s="116"/>
      <c r="P15" s="116"/>
      <c r="Q15" s="261"/>
      <c r="R15" s="116"/>
      <c r="S15" s="116"/>
      <c r="T15" s="464"/>
      <c r="U15" s="116"/>
      <c r="V15" s="116"/>
      <c r="W15" s="116"/>
      <c r="X15" s="116"/>
      <c r="Y15" s="464"/>
      <c r="Z15" s="262"/>
    </row>
    <row r="16" spans="1:26" s="259" customFormat="1" ht="26.25" customHeight="1" hidden="1">
      <c r="A16" s="260"/>
      <c r="B16" s="261"/>
      <c r="C16" s="261"/>
      <c r="D16" s="261"/>
      <c r="E16" s="463"/>
      <c r="F16" s="116"/>
      <c r="G16" s="116"/>
      <c r="H16" s="463"/>
      <c r="I16" s="116"/>
      <c r="J16" s="116"/>
      <c r="K16" s="463"/>
      <c r="L16" s="116"/>
      <c r="M16" s="116"/>
      <c r="N16" s="463"/>
      <c r="O16" s="116"/>
      <c r="P16" s="116"/>
      <c r="Q16" s="261"/>
      <c r="R16" s="116"/>
      <c r="S16" s="116"/>
      <c r="T16" s="464"/>
      <c r="U16" s="116"/>
      <c r="V16" s="116"/>
      <c r="W16" s="116"/>
      <c r="X16" s="116"/>
      <c r="Y16" s="464"/>
      <c r="Z16" s="262"/>
    </row>
    <row r="17" spans="1:26" s="259" customFormat="1" ht="26.25" customHeight="1" hidden="1">
      <c r="A17" s="260"/>
      <c r="B17" s="261"/>
      <c r="C17" s="261"/>
      <c r="D17" s="261"/>
      <c r="E17" s="463"/>
      <c r="F17" s="116"/>
      <c r="G17" s="116"/>
      <c r="H17" s="463"/>
      <c r="I17" s="116"/>
      <c r="J17" s="116"/>
      <c r="K17" s="463"/>
      <c r="L17" s="116"/>
      <c r="M17" s="116"/>
      <c r="N17" s="463"/>
      <c r="O17" s="116"/>
      <c r="P17" s="116"/>
      <c r="Q17" s="261"/>
      <c r="R17" s="116"/>
      <c r="S17" s="116"/>
      <c r="T17" s="464"/>
      <c r="U17" s="116"/>
      <c r="V17" s="116"/>
      <c r="W17" s="116"/>
      <c r="X17" s="116"/>
      <c r="Y17" s="464"/>
      <c r="Z17" s="262"/>
    </row>
    <row r="18" spans="1:26" s="259" customFormat="1" ht="26.25" customHeight="1" hidden="1">
      <c r="A18" s="260"/>
      <c r="B18" s="261"/>
      <c r="C18" s="261"/>
      <c r="D18" s="261"/>
      <c r="E18" s="261"/>
      <c r="F18" s="116"/>
      <c r="G18" s="116"/>
      <c r="H18" s="463"/>
      <c r="I18" s="116"/>
      <c r="J18" s="116"/>
      <c r="K18" s="463"/>
      <c r="L18" s="116"/>
      <c r="M18" s="116"/>
      <c r="N18" s="463"/>
      <c r="O18" s="116"/>
      <c r="P18" s="116"/>
      <c r="Q18" s="261"/>
      <c r="R18" s="116"/>
      <c r="S18" s="116"/>
      <c r="T18" s="464"/>
      <c r="U18" s="116"/>
      <c r="V18" s="116"/>
      <c r="W18" s="116"/>
      <c r="X18" s="116"/>
      <c r="Y18" s="464"/>
      <c r="Z18" s="262"/>
    </row>
    <row r="19" spans="1:26" s="259" customFormat="1" ht="26.25" customHeight="1" hidden="1">
      <c r="A19" s="260"/>
      <c r="B19" s="261"/>
      <c r="C19" s="261"/>
      <c r="D19" s="261"/>
      <c r="E19" s="463"/>
      <c r="F19" s="116"/>
      <c r="G19" s="116"/>
      <c r="H19" s="463"/>
      <c r="I19" s="116"/>
      <c r="J19" s="116"/>
      <c r="K19" s="463"/>
      <c r="L19" s="116"/>
      <c r="M19" s="116"/>
      <c r="N19" s="463"/>
      <c r="O19" s="116"/>
      <c r="P19" s="116"/>
      <c r="Q19" s="261"/>
      <c r="R19" s="116"/>
      <c r="S19" s="116"/>
      <c r="T19" s="464"/>
      <c r="U19" s="116"/>
      <c r="V19" s="116"/>
      <c r="W19" s="116"/>
      <c r="X19" s="116"/>
      <c r="Y19" s="464"/>
      <c r="Z19" s="262"/>
    </row>
    <row r="20" spans="1:26" s="259" customFormat="1" ht="26.25" customHeight="1" hidden="1">
      <c r="A20" s="260"/>
      <c r="B20" s="261"/>
      <c r="C20" s="261"/>
      <c r="D20" s="261"/>
      <c r="E20" s="463"/>
      <c r="F20" s="116"/>
      <c r="G20" s="116"/>
      <c r="H20" s="463"/>
      <c r="I20" s="116"/>
      <c r="J20" s="116"/>
      <c r="K20" s="463"/>
      <c r="L20" s="116"/>
      <c r="M20" s="116"/>
      <c r="N20" s="463"/>
      <c r="O20" s="116"/>
      <c r="P20" s="116"/>
      <c r="Q20" s="261"/>
      <c r="R20" s="116"/>
      <c r="S20" s="116"/>
      <c r="T20" s="464"/>
      <c r="U20" s="116"/>
      <c r="V20" s="116"/>
      <c r="W20" s="116"/>
      <c r="X20" s="116"/>
      <c r="Y20" s="464"/>
      <c r="Z20" s="262"/>
    </row>
    <row r="21" spans="1:26" s="259" customFormat="1" ht="26.25" customHeight="1" hidden="1">
      <c r="A21" s="260"/>
      <c r="B21" s="261"/>
      <c r="C21" s="261"/>
      <c r="D21" s="261"/>
      <c r="E21" s="463"/>
      <c r="F21" s="116"/>
      <c r="G21" s="116"/>
      <c r="H21" s="463"/>
      <c r="I21" s="116"/>
      <c r="J21" s="116"/>
      <c r="K21" s="463"/>
      <c r="L21" s="116"/>
      <c r="M21" s="116"/>
      <c r="N21" s="463"/>
      <c r="O21" s="116"/>
      <c r="P21" s="116"/>
      <c r="Q21" s="261"/>
      <c r="R21" s="116"/>
      <c r="S21" s="116"/>
      <c r="T21" s="464"/>
      <c r="U21" s="116"/>
      <c r="V21" s="116"/>
      <c r="W21" s="116"/>
      <c r="X21" s="116"/>
      <c r="Y21" s="464"/>
      <c r="Z21" s="262"/>
    </row>
    <row r="22" spans="1:26" s="259" customFormat="1" ht="26.25" customHeight="1" hidden="1">
      <c r="A22" s="260"/>
      <c r="B22" s="261"/>
      <c r="C22" s="261"/>
      <c r="D22" s="261"/>
      <c r="E22" s="463"/>
      <c r="F22" s="116"/>
      <c r="G22" s="116"/>
      <c r="H22" s="463"/>
      <c r="I22" s="116"/>
      <c r="J22" s="116"/>
      <c r="K22" s="463"/>
      <c r="L22" s="116"/>
      <c r="M22" s="116"/>
      <c r="N22" s="463"/>
      <c r="O22" s="116"/>
      <c r="P22" s="116"/>
      <c r="Q22" s="261"/>
      <c r="R22" s="116"/>
      <c r="S22" s="116"/>
      <c r="T22" s="464"/>
      <c r="U22" s="116"/>
      <c r="V22" s="116"/>
      <c r="W22" s="116"/>
      <c r="X22" s="116"/>
      <c r="Y22" s="464"/>
      <c r="Z22" s="262"/>
    </row>
    <row r="23" spans="1:26" s="259" customFormat="1" ht="26.25" customHeight="1" hidden="1">
      <c r="A23" s="260"/>
      <c r="B23" s="261"/>
      <c r="C23" s="261"/>
      <c r="D23" s="261"/>
      <c r="E23" s="463"/>
      <c r="F23" s="116"/>
      <c r="G23" s="116"/>
      <c r="H23" s="463"/>
      <c r="I23" s="116"/>
      <c r="J23" s="116"/>
      <c r="K23" s="463"/>
      <c r="L23" s="116"/>
      <c r="M23" s="116"/>
      <c r="N23" s="463"/>
      <c r="O23" s="116"/>
      <c r="P23" s="116"/>
      <c r="Q23" s="261"/>
      <c r="R23" s="116"/>
      <c r="S23" s="116"/>
      <c r="T23" s="464"/>
      <c r="U23" s="116"/>
      <c r="V23" s="116"/>
      <c r="W23" s="116"/>
      <c r="X23" s="116"/>
      <c r="Y23" s="464"/>
      <c r="Z23" s="262"/>
    </row>
    <row r="24" spans="1:26" s="259" customFormat="1" ht="26.25" customHeight="1" hidden="1">
      <c r="A24" s="260"/>
      <c r="B24" s="261"/>
      <c r="C24" s="261"/>
      <c r="D24" s="261"/>
      <c r="E24" s="463"/>
      <c r="F24" s="116"/>
      <c r="G24" s="116"/>
      <c r="H24" s="463"/>
      <c r="I24" s="116"/>
      <c r="J24" s="116"/>
      <c r="K24" s="463"/>
      <c r="L24" s="116"/>
      <c r="M24" s="116"/>
      <c r="N24" s="463"/>
      <c r="O24" s="116"/>
      <c r="P24" s="116"/>
      <c r="Q24" s="261"/>
      <c r="R24" s="116"/>
      <c r="S24" s="116"/>
      <c r="T24" s="464"/>
      <c r="U24" s="116"/>
      <c r="V24" s="116"/>
      <c r="W24" s="116"/>
      <c r="X24" s="116"/>
      <c r="Y24" s="464"/>
      <c r="Z24" s="262"/>
    </row>
    <row r="25" spans="1:26" s="251" customFormat="1" ht="4.5" customHeight="1" thickBot="1">
      <c r="A25" s="263"/>
      <c r="B25" s="264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465"/>
      <c r="Z25" s="266"/>
    </row>
    <row r="26" spans="2:26" s="251" customFormat="1" ht="3" customHeight="1"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8"/>
    </row>
    <row r="27" spans="1:26" s="271" customFormat="1" ht="12" customHeight="1">
      <c r="A27" s="267" t="s">
        <v>1390</v>
      </c>
      <c r="B27" s="268"/>
      <c r="C27" s="268"/>
      <c r="D27" s="268"/>
      <c r="E27" s="269"/>
      <c r="F27" s="270"/>
      <c r="G27" s="270"/>
      <c r="H27" s="269"/>
      <c r="I27" s="270"/>
      <c r="J27" s="270"/>
      <c r="K27" s="269"/>
      <c r="L27" s="270"/>
      <c r="M27" s="270"/>
      <c r="N27" s="267" t="s">
        <v>318</v>
      </c>
      <c r="O27" s="267"/>
      <c r="P27" s="270"/>
      <c r="Q27" s="268"/>
      <c r="R27" s="270"/>
      <c r="S27" s="270"/>
      <c r="U27" s="270"/>
      <c r="V27" s="270"/>
      <c r="W27" s="270"/>
      <c r="X27" s="270"/>
      <c r="Z27" s="272"/>
    </row>
    <row r="28" spans="1:26" s="251" customFormat="1" ht="12.75" customHeight="1">
      <c r="A28" s="252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50"/>
    </row>
  </sheetData>
  <sheetProtection/>
  <mergeCells count="14">
    <mergeCell ref="N8:P8"/>
    <mergeCell ref="Q8:S8"/>
    <mergeCell ref="T8:V8"/>
    <mergeCell ref="W8:Y8"/>
    <mergeCell ref="A3:M3"/>
    <mergeCell ref="N3:Z3"/>
    <mergeCell ref="A6:A9"/>
    <mergeCell ref="B6:D7"/>
    <mergeCell ref="Z6:Z9"/>
    <mergeCell ref="E8:G8"/>
    <mergeCell ref="H8:J8"/>
    <mergeCell ref="K8:M8"/>
    <mergeCell ref="E6:M7"/>
    <mergeCell ref="N6:Y7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26" man="1"/>
  </colBreaks>
</worksheet>
</file>

<file path=xl/worksheets/sheet4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2" zoomScaleNormal="82" zoomScalePageLayoutView="0" workbookViewId="0" topLeftCell="A7">
      <selection activeCell="S12" sqref="S12"/>
    </sheetView>
  </sheetViews>
  <sheetFormatPr defaultColWidth="8.88671875" defaultRowHeight="13.5"/>
  <cols>
    <col min="1" max="13" width="8.77734375" style="157" customWidth="1"/>
    <col min="14" max="14" width="8.77734375" style="171" customWidth="1"/>
    <col min="15" max="16384" width="8.88671875" style="157" customWidth="1"/>
  </cols>
  <sheetData>
    <row r="1" spans="1:14" ht="15">
      <c r="A1" s="992" t="s">
        <v>1084</v>
      </c>
      <c r="N1" s="1188" t="s">
        <v>1</v>
      </c>
    </row>
    <row r="2" spans="1:13" ht="1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</row>
    <row r="3" spans="1:14" ht="32.25" customHeight="1">
      <c r="A3" s="1638" t="s">
        <v>715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8"/>
      <c r="L3" s="1638"/>
      <c r="M3" s="1638"/>
      <c r="N3" s="1638"/>
    </row>
    <row r="4" spans="1:13" ht="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4" ht="15.75" thickBot="1">
      <c r="A5" s="159" t="s">
        <v>240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N5" s="160" t="s">
        <v>220</v>
      </c>
    </row>
    <row r="6" spans="1:14" ht="48" customHeight="1">
      <c r="A6" s="2116" t="s">
        <v>690</v>
      </c>
      <c r="B6" s="2118" t="s">
        <v>1413</v>
      </c>
      <c r="C6" s="2119"/>
      <c r="D6" s="2119"/>
      <c r="E6" s="2119" t="s">
        <v>1403</v>
      </c>
      <c r="F6" s="2119"/>
      <c r="G6" s="2119"/>
      <c r="H6" s="2120" t="s">
        <v>1858</v>
      </c>
      <c r="I6" s="2119"/>
      <c r="J6" s="2119"/>
      <c r="K6" s="2121" t="s">
        <v>1414</v>
      </c>
      <c r="L6" s="2121"/>
      <c r="M6" s="2121"/>
      <c r="N6" s="2111" t="s">
        <v>221</v>
      </c>
    </row>
    <row r="7" spans="1:14" ht="30">
      <c r="A7" s="2117"/>
      <c r="B7" s="1325"/>
      <c r="C7" s="1267" t="s">
        <v>1477</v>
      </c>
      <c r="D7" s="1267" t="s">
        <v>1416</v>
      </c>
      <c r="E7" s="1340" t="s">
        <v>1405</v>
      </c>
      <c r="F7" s="1267" t="s">
        <v>1415</v>
      </c>
      <c r="G7" s="1267" t="s">
        <v>1416</v>
      </c>
      <c r="H7" s="1340" t="s">
        <v>1405</v>
      </c>
      <c r="I7" s="1267" t="s">
        <v>1415</v>
      </c>
      <c r="J7" s="1267" t="s">
        <v>1416</v>
      </c>
      <c r="K7" s="1340" t="s">
        <v>1405</v>
      </c>
      <c r="L7" s="1267" t="s">
        <v>1415</v>
      </c>
      <c r="M7" s="1267" t="s">
        <v>1476</v>
      </c>
      <c r="N7" s="2113"/>
    </row>
    <row r="8" spans="1:14" ht="34.5" customHeight="1">
      <c r="A8" s="1268">
        <v>2016</v>
      </c>
      <c r="B8" s="1274">
        <v>6556</v>
      </c>
      <c r="C8" s="1275">
        <v>1781</v>
      </c>
      <c r="D8" s="1270">
        <v>4775</v>
      </c>
      <c r="E8" s="1270">
        <v>1065</v>
      </c>
      <c r="F8" s="1270">
        <v>270</v>
      </c>
      <c r="G8" s="1270">
        <v>795</v>
      </c>
      <c r="H8" s="1270">
        <v>1121</v>
      </c>
      <c r="I8" s="1270">
        <v>116</v>
      </c>
      <c r="J8" s="1270">
        <v>1005</v>
      </c>
      <c r="K8" s="1270">
        <v>4370</v>
      </c>
      <c r="L8" s="1270">
        <v>1395</v>
      </c>
      <c r="M8" s="1270">
        <v>2975</v>
      </c>
      <c r="N8" s="1263">
        <v>2016</v>
      </c>
    </row>
    <row r="9" spans="1:14" ht="34.5" customHeight="1">
      <c r="A9" s="1268">
        <v>2017</v>
      </c>
      <c r="B9" s="1274">
        <v>6880</v>
      </c>
      <c r="C9" s="1275">
        <v>1901</v>
      </c>
      <c r="D9" s="1270">
        <v>4979</v>
      </c>
      <c r="E9" s="1270">
        <v>1072</v>
      </c>
      <c r="F9" s="1270">
        <v>274</v>
      </c>
      <c r="G9" s="1270">
        <v>798</v>
      </c>
      <c r="H9" s="1270">
        <v>1025</v>
      </c>
      <c r="I9" s="1270">
        <v>86</v>
      </c>
      <c r="J9" s="1270">
        <v>939</v>
      </c>
      <c r="K9" s="1270">
        <v>4783</v>
      </c>
      <c r="L9" s="1270">
        <v>1541</v>
      </c>
      <c r="M9" s="1270">
        <v>3242</v>
      </c>
      <c r="N9" s="1263">
        <v>2017</v>
      </c>
    </row>
    <row r="10" spans="1:14" ht="34.5" customHeight="1">
      <c r="A10" s="1276">
        <v>2018</v>
      </c>
      <c r="B10" s="1277">
        <v>6039</v>
      </c>
      <c r="C10" s="1278">
        <v>1522</v>
      </c>
      <c r="D10" s="1279">
        <v>4517</v>
      </c>
      <c r="E10" s="1279">
        <v>1070</v>
      </c>
      <c r="F10" s="1279">
        <v>292</v>
      </c>
      <c r="G10" s="1279">
        <v>778</v>
      </c>
      <c r="H10" s="1279">
        <v>1054</v>
      </c>
      <c r="I10" s="1279">
        <v>86</v>
      </c>
      <c r="J10" s="1279">
        <v>968</v>
      </c>
      <c r="K10" s="1279">
        <v>3915</v>
      </c>
      <c r="L10" s="1279">
        <v>1144</v>
      </c>
      <c r="M10" s="1279">
        <v>2771</v>
      </c>
      <c r="N10" s="820">
        <v>2018</v>
      </c>
    </row>
    <row r="11" spans="1:14" ht="34.5" customHeight="1">
      <c r="A11" s="1276">
        <v>2019</v>
      </c>
      <c r="B11" s="1278">
        <v>7589</v>
      </c>
      <c r="C11" s="1278">
        <v>2215</v>
      </c>
      <c r="D11" s="1279">
        <v>5374</v>
      </c>
      <c r="E11" s="1279">
        <v>1434</v>
      </c>
      <c r="F11" s="1279">
        <v>458</v>
      </c>
      <c r="G11" s="1279">
        <v>976</v>
      </c>
      <c r="H11" s="1279">
        <v>707</v>
      </c>
      <c r="I11" s="1279">
        <v>178</v>
      </c>
      <c r="J11" s="1279">
        <v>529</v>
      </c>
      <c r="K11" s="1279">
        <v>5448</v>
      </c>
      <c r="L11" s="1279">
        <v>1579</v>
      </c>
      <c r="M11" s="1279">
        <v>3869</v>
      </c>
      <c r="N11" s="820">
        <v>2019</v>
      </c>
    </row>
    <row r="12" spans="1:14" s="458" customFormat="1" ht="33.75" customHeight="1" thickBot="1">
      <c r="A12" s="1271">
        <v>2020</v>
      </c>
      <c r="B12" s="1280">
        <f>SUM(C12:D12)</f>
        <v>8162</v>
      </c>
      <c r="C12" s="1273">
        <f>F12+I12+L12</f>
        <v>2450</v>
      </c>
      <c r="D12" s="1273">
        <f>G12+J12+M12</f>
        <v>5712</v>
      </c>
      <c r="E12" s="1280">
        <f>SUM(F12:G12)</f>
        <v>1561</v>
      </c>
      <c r="F12" s="1273">
        <v>437</v>
      </c>
      <c r="G12" s="1273">
        <v>1124</v>
      </c>
      <c r="H12" s="1280">
        <f>SUM(I12:J12)</f>
        <v>659</v>
      </c>
      <c r="I12" s="1273">
        <v>98</v>
      </c>
      <c r="J12" s="1273">
        <v>561</v>
      </c>
      <c r="K12" s="1280">
        <v>5448</v>
      </c>
      <c r="L12" s="1273">
        <v>1915</v>
      </c>
      <c r="M12" s="1273">
        <v>4027</v>
      </c>
      <c r="N12" s="821">
        <v>2020</v>
      </c>
    </row>
    <row r="13" spans="1:13" ht="15">
      <c r="A13" s="161" t="s">
        <v>312</v>
      </c>
      <c r="B13" s="161"/>
      <c r="C13" s="162"/>
      <c r="D13" s="163"/>
      <c r="E13" s="164"/>
      <c r="F13" s="165"/>
      <c r="G13" s="165"/>
      <c r="H13" s="166" t="s">
        <v>242</v>
      </c>
      <c r="I13" s="165"/>
      <c r="J13" s="165"/>
      <c r="K13" s="165"/>
      <c r="L13" s="165"/>
      <c r="M13" s="167"/>
    </row>
    <row r="14" spans="1:13" ht="15">
      <c r="A14" s="168"/>
      <c r="B14" s="168"/>
      <c r="C14" s="168"/>
      <c r="D14" s="47"/>
      <c r="E14" s="46"/>
      <c r="F14" s="46"/>
      <c r="G14" s="46"/>
      <c r="H14" s="46"/>
      <c r="I14" s="46"/>
      <c r="J14" s="46"/>
      <c r="K14" s="46"/>
      <c r="L14" s="46"/>
      <c r="M14" s="169"/>
    </row>
    <row r="15" spans="1:14" ht="15">
      <c r="A15" s="992" t="s">
        <v>1084</v>
      </c>
      <c r="N15" s="1188" t="s">
        <v>1</v>
      </c>
    </row>
    <row r="16" spans="1:13" ht="1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</row>
    <row r="17" spans="1:14" s="410" customFormat="1" ht="35.25" customHeight="1">
      <c r="A17" s="1638" t="s">
        <v>716</v>
      </c>
      <c r="B17" s="1638"/>
      <c r="C17" s="1638"/>
      <c r="D17" s="1638"/>
      <c r="E17" s="1638"/>
      <c r="F17" s="1638"/>
      <c r="G17" s="1638"/>
      <c r="H17" s="1638"/>
      <c r="I17" s="1638"/>
      <c r="J17" s="1638"/>
      <c r="K17" s="1638"/>
      <c r="L17" s="1638"/>
      <c r="M17" s="1638"/>
      <c r="N17" s="1638"/>
    </row>
    <row r="18" spans="1:13" ht="15.7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</row>
    <row r="19" spans="1:13" ht="15.75" thickBot="1">
      <c r="A19" s="159" t="s">
        <v>243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60" t="s">
        <v>244</v>
      </c>
    </row>
    <row r="20" spans="1:14" ht="42.75" customHeight="1">
      <c r="A20" s="2116" t="s">
        <v>691</v>
      </c>
      <c r="B20" s="2118" t="s">
        <v>1409</v>
      </c>
      <c r="C20" s="2119"/>
      <c r="D20" s="2119"/>
      <c r="E20" s="2119" t="s">
        <v>1410</v>
      </c>
      <c r="F20" s="2119"/>
      <c r="G20" s="2119"/>
      <c r="H20" s="2120" t="s">
        <v>1858</v>
      </c>
      <c r="I20" s="2119"/>
      <c r="J20" s="2119"/>
      <c r="K20" s="2121" t="s">
        <v>1411</v>
      </c>
      <c r="L20" s="2121"/>
      <c r="M20" s="2121"/>
      <c r="N20" s="2111" t="s">
        <v>245</v>
      </c>
    </row>
    <row r="21" spans="1:14" ht="21" customHeight="1">
      <c r="A21" s="2117"/>
      <c r="B21" s="2023"/>
      <c r="C21" s="2114" t="s">
        <v>1404</v>
      </c>
      <c r="D21" s="2114" t="s">
        <v>1408</v>
      </c>
      <c r="E21" s="2115" t="s">
        <v>1475</v>
      </c>
      <c r="F21" s="2114" t="s">
        <v>1412</v>
      </c>
      <c r="G21" s="2114" t="s">
        <v>1408</v>
      </c>
      <c r="H21" s="2114" t="s">
        <v>1407</v>
      </c>
      <c r="I21" s="2114" t="s">
        <v>1412</v>
      </c>
      <c r="J21" s="2114" t="s">
        <v>1408</v>
      </c>
      <c r="K21" s="2114" t="s">
        <v>1405</v>
      </c>
      <c r="L21" s="2114" t="s">
        <v>1406</v>
      </c>
      <c r="M21" s="2114" t="s">
        <v>1408</v>
      </c>
      <c r="N21" s="2112"/>
    </row>
    <row r="22" spans="1:14" ht="23.25" customHeight="1">
      <c r="A22" s="2117"/>
      <c r="B22" s="2114"/>
      <c r="C22" s="2114"/>
      <c r="D22" s="2114"/>
      <c r="E22" s="2114"/>
      <c r="F22" s="2114"/>
      <c r="G22" s="2114"/>
      <c r="H22" s="2114"/>
      <c r="I22" s="2114"/>
      <c r="J22" s="2114"/>
      <c r="K22" s="2114"/>
      <c r="L22" s="2114"/>
      <c r="M22" s="2114"/>
      <c r="N22" s="2113"/>
    </row>
    <row r="23" spans="1:14" ht="34.5" customHeight="1">
      <c r="A23" s="1268">
        <v>2016</v>
      </c>
      <c r="B23" s="1269">
        <v>6556</v>
      </c>
      <c r="C23" s="1270">
        <v>4402</v>
      </c>
      <c r="D23" s="1270">
        <v>2154</v>
      </c>
      <c r="E23" s="1270">
        <v>1065</v>
      </c>
      <c r="F23" s="1270">
        <v>679</v>
      </c>
      <c r="G23" s="1270">
        <v>386</v>
      </c>
      <c r="H23" s="1270">
        <v>1121</v>
      </c>
      <c r="I23" s="1270">
        <v>463</v>
      </c>
      <c r="J23" s="1270">
        <v>658</v>
      </c>
      <c r="K23" s="1270">
        <v>4370</v>
      </c>
      <c r="L23" s="1270">
        <v>3260</v>
      </c>
      <c r="M23" s="1270">
        <v>1110</v>
      </c>
      <c r="N23" s="1263">
        <v>2016</v>
      </c>
    </row>
    <row r="24" spans="1:14" ht="34.5" customHeight="1">
      <c r="A24" s="1268">
        <v>2017</v>
      </c>
      <c r="B24" s="1269">
        <v>6880</v>
      </c>
      <c r="C24" s="1270">
        <v>4673</v>
      </c>
      <c r="D24" s="1270">
        <v>2207</v>
      </c>
      <c r="E24" s="1270">
        <v>1072</v>
      </c>
      <c r="F24" s="1270">
        <v>688</v>
      </c>
      <c r="G24" s="1270">
        <v>384</v>
      </c>
      <c r="H24" s="1270">
        <v>1025</v>
      </c>
      <c r="I24" s="1270">
        <v>484</v>
      </c>
      <c r="J24" s="1270">
        <v>541</v>
      </c>
      <c r="K24" s="1270">
        <v>4783</v>
      </c>
      <c r="L24" s="1270">
        <v>3501</v>
      </c>
      <c r="M24" s="1270">
        <v>1282</v>
      </c>
      <c r="N24" s="1263">
        <v>2017</v>
      </c>
    </row>
    <row r="25" spans="1:14" ht="34.5" customHeight="1">
      <c r="A25" s="1268">
        <v>2018</v>
      </c>
      <c r="B25" s="1269">
        <v>6039</v>
      </c>
      <c r="C25" s="1270">
        <v>3530</v>
      </c>
      <c r="D25" s="1270">
        <v>2509</v>
      </c>
      <c r="E25" s="1270">
        <v>1070</v>
      </c>
      <c r="F25" s="1270">
        <v>685</v>
      </c>
      <c r="G25" s="1270">
        <v>385</v>
      </c>
      <c r="H25" s="1270">
        <v>1054</v>
      </c>
      <c r="I25" s="1270">
        <v>454</v>
      </c>
      <c r="J25" s="1270">
        <v>600</v>
      </c>
      <c r="K25" s="1270">
        <v>3915</v>
      </c>
      <c r="L25" s="1270">
        <v>2391</v>
      </c>
      <c r="M25" s="1270">
        <v>1524</v>
      </c>
      <c r="N25" s="1263">
        <v>2018</v>
      </c>
    </row>
    <row r="26" spans="1:14" ht="34.5" customHeight="1">
      <c r="A26" s="1268">
        <v>2019</v>
      </c>
      <c r="B26" s="1270">
        <v>7589</v>
      </c>
      <c r="C26" s="1270">
        <v>5027</v>
      </c>
      <c r="D26" s="1270">
        <v>2562</v>
      </c>
      <c r="E26" s="1270">
        <v>1434</v>
      </c>
      <c r="F26" s="1270">
        <v>937</v>
      </c>
      <c r="G26" s="1270">
        <v>497</v>
      </c>
      <c r="H26" s="1270">
        <v>707</v>
      </c>
      <c r="I26" s="1270">
        <v>328</v>
      </c>
      <c r="J26" s="1270">
        <v>379</v>
      </c>
      <c r="K26" s="1270">
        <v>5448</v>
      </c>
      <c r="L26" s="1270">
        <v>3762</v>
      </c>
      <c r="M26" s="1270">
        <v>1686</v>
      </c>
      <c r="N26" s="1263">
        <v>2019</v>
      </c>
    </row>
    <row r="27" spans="1:14" s="458" customFormat="1" ht="34.5" customHeight="1" thickBot="1">
      <c r="A27" s="1271">
        <v>2020</v>
      </c>
      <c r="B27" s="1272">
        <f>SUM(C27:D27)</f>
        <v>8162</v>
      </c>
      <c r="C27" s="1273">
        <f>F27+I27+L27</f>
        <v>5470</v>
      </c>
      <c r="D27" s="1273">
        <f>G27+J27+M27</f>
        <v>2692</v>
      </c>
      <c r="E27" s="1272">
        <f>SUM(F27:G27)</f>
        <v>1561</v>
      </c>
      <c r="F27" s="1273">
        <v>972</v>
      </c>
      <c r="G27" s="1273">
        <v>589</v>
      </c>
      <c r="H27" s="1272">
        <f>SUM(I27:J27)</f>
        <v>659</v>
      </c>
      <c r="I27" s="1273">
        <v>264</v>
      </c>
      <c r="J27" s="1273">
        <v>395</v>
      </c>
      <c r="K27" s="1272">
        <f>SUM(L27:M27)</f>
        <v>5942</v>
      </c>
      <c r="L27" s="1273">
        <v>4234</v>
      </c>
      <c r="M27" s="1273">
        <v>1708</v>
      </c>
      <c r="N27" s="821">
        <v>2020</v>
      </c>
    </row>
    <row r="28" spans="1:13" ht="16.5" customHeight="1">
      <c r="A28" s="161" t="s">
        <v>241</v>
      </c>
      <c r="B28" s="161"/>
      <c r="C28" s="162"/>
      <c r="D28" s="161"/>
      <c r="E28" s="170"/>
      <c r="F28" s="165"/>
      <c r="G28" s="165"/>
      <c r="H28" s="166" t="s">
        <v>242</v>
      </c>
      <c r="I28" s="165"/>
      <c r="J28" s="165"/>
      <c r="K28" s="165"/>
      <c r="L28" s="165"/>
      <c r="M28" s="167"/>
    </row>
  </sheetData>
  <sheetProtection/>
  <mergeCells count="26">
    <mergeCell ref="A17:N17"/>
    <mergeCell ref="A3:N3"/>
    <mergeCell ref="A6:A7"/>
    <mergeCell ref="B6:D6"/>
    <mergeCell ref="E6:G6"/>
    <mergeCell ref="H6:J6"/>
    <mergeCell ref="K6:M6"/>
    <mergeCell ref="N6:N7"/>
    <mergeCell ref="A20:A22"/>
    <mergeCell ref="B20:D20"/>
    <mergeCell ref="E20:G20"/>
    <mergeCell ref="H20:J20"/>
    <mergeCell ref="K20:M20"/>
    <mergeCell ref="B21:B22"/>
    <mergeCell ref="C21:C22"/>
    <mergeCell ref="J21:J22"/>
    <mergeCell ref="K21:K22"/>
    <mergeCell ref="L21:L22"/>
    <mergeCell ref="N20:N22"/>
    <mergeCell ref="M21:M22"/>
    <mergeCell ref="D21:D22"/>
    <mergeCell ref="E21:E22"/>
    <mergeCell ref="F21:F22"/>
    <mergeCell ref="G21:G22"/>
    <mergeCell ref="H21:H22"/>
    <mergeCell ref="I21:I22"/>
  </mergeCells>
  <printOptions/>
  <pageMargins left="0.7" right="0.7" top="0.75" bottom="0.75" header="0.3" footer="0.3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showZeros="0" view="pageBreakPreview" zoomScaleSheetLayoutView="100" zoomScalePageLayoutView="0" workbookViewId="0" topLeftCell="A1">
      <selection activeCell="D37" sqref="D37"/>
    </sheetView>
  </sheetViews>
  <sheetFormatPr defaultColWidth="7.99609375" defaultRowHeight="13.5"/>
  <cols>
    <col min="1" max="1" width="11.77734375" style="184" customWidth="1"/>
    <col min="2" max="6" width="8.77734375" style="181" customWidth="1"/>
    <col min="7" max="10" width="8.77734375" style="214" customWidth="1"/>
    <col min="11" max="13" width="8.77734375" style="189" customWidth="1"/>
    <col min="14" max="17" width="8.77734375" style="207" customWidth="1"/>
    <col min="18" max="18" width="11.77734375" style="184" customWidth="1"/>
    <col min="19" max="21" width="0.671875" style="188" customWidth="1"/>
    <col min="22" max="16384" width="7.99609375" style="188" customWidth="1"/>
  </cols>
  <sheetData>
    <row r="1" spans="1:18" s="1000" customFormat="1" ht="12" customHeight="1">
      <c r="A1" s="992" t="s">
        <v>1084</v>
      </c>
      <c r="B1" s="998"/>
      <c r="C1" s="998"/>
      <c r="D1" s="998"/>
      <c r="E1" s="998"/>
      <c r="F1" s="998"/>
      <c r="G1" s="1004"/>
      <c r="H1" s="1004"/>
      <c r="I1" s="1004"/>
      <c r="J1" s="1004"/>
      <c r="K1" s="1005"/>
      <c r="L1" s="1005"/>
      <c r="M1" s="1005"/>
      <c r="N1" s="1006"/>
      <c r="O1" s="1006"/>
      <c r="P1" s="1006"/>
      <c r="Q1" s="1006"/>
      <c r="R1" s="999" t="s">
        <v>54</v>
      </c>
    </row>
    <row r="2" spans="1:18" s="32" customFormat="1" ht="12" customHeight="1">
      <c r="A2" s="172"/>
      <c r="B2" s="173"/>
      <c r="C2" s="173"/>
      <c r="D2" s="173"/>
      <c r="E2" s="173"/>
      <c r="F2" s="173"/>
      <c r="G2" s="212"/>
      <c r="H2" s="212"/>
      <c r="I2" s="212"/>
      <c r="J2" s="212"/>
      <c r="K2" s="185"/>
      <c r="L2" s="185"/>
      <c r="M2" s="185"/>
      <c r="N2" s="207"/>
      <c r="O2" s="207"/>
      <c r="P2" s="207"/>
      <c r="Q2" s="207"/>
      <c r="R2" s="172"/>
    </row>
    <row r="3" spans="1:18" s="2" customFormat="1" ht="22.5">
      <c r="A3" s="1530" t="s">
        <v>350</v>
      </c>
      <c r="B3" s="1530"/>
      <c r="C3" s="1530"/>
      <c r="D3" s="1530"/>
      <c r="E3" s="1530"/>
      <c r="F3" s="1530"/>
      <c r="G3" s="1530"/>
      <c r="H3" s="1530"/>
      <c r="I3" s="1530"/>
      <c r="J3" s="1594" t="s">
        <v>837</v>
      </c>
      <c r="K3" s="1594"/>
      <c r="L3" s="1594"/>
      <c r="M3" s="1594"/>
      <c r="N3" s="1594"/>
      <c r="O3" s="1594"/>
      <c r="P3" s="1594"/>
      <c r="Q3" s="1594"/>
      <c r="R3" s="1594"/>
    </row>
    <row r="4" spans="1:18" s="179" customFormat="1" ht="12" customHeight="1">
      <c r="A4" s="177"/>
      <c r="B4" s="176"/>
      <c r="C4" s="176"/>
      <c r="D4" s="176"/>
      <c r="E4" s="176"/>
      <c r="F4" s="176"/>
      <c r="G4" s="213"/>
      <c r="H4" s="176"/>
      <c r="I4" s="176"/>
      <c r="J4" s="176"/>
      <c r="K4" s="177"/>
      <c r="L4" s="177"/>
      <c r="M4" s="177"/>
      <c r="N4" s="178"/>
      <c r="O4" s="178"/>
      <c r="P4" s="178"/>
      <c r="Q4" s="178"/>
      <c r="R4" s="177"/>
    </row>
    <row r="5" spans="1:18" s="868" customFormat="1" ht="12" customHeight="1" thickBot="1">
      <c r="A5" s="868" t="s">
        <v>831</v>
      </c>
      <c r="B5" s="869"/>
      <c r="C5" s="869"/>
      <c r="D5" s="869"/>
      <c r="E5" s="869"/>
      <c r="F5" s="869"/>
      <c r="G5" s="881"/>
      <c r="H5" s="882"/>
      <c r="I5" s="882"/>
      <c r="J5" s="1590"/>
      <c r="K5" s="1590"/>
      <c r="L5" s="1590"/>
      <c r="M5" s="1590"/>
      <c r="N5" s="1590"/>
      <c r="O5" s="881"/>
      <c r="P5" s="881"/>
      <c r="Q5" s="881"/>
      <c r="R5" s="870" t="s">
        <v>155</v>
      </c>
    </row>
    <row r="6" spans="1:18" s="43" customFormat="1" ht="18" customHeight="1">
      <c r="A6" s="1597" t="s">
        <v>832</v>
      </c>
      <c r="B6" s="884" t="s">
        <v>844</v>
      </c>
      <c r="C6" s="526"/>
      <c r="D6" s="526"/>
      <c r="E6" s="527"/>
      <c r="F6" s="526"/>
      <c r="G6" s="1591" t="s">
        <v>1462</v>
      </c>
      <c r="H6" s="1592"/>
      <c r="I6" s="1592"/>
      <c r="J6" s="1592"/>
      <c r="K6" s="1592"/>
      <c r="L6" s="1592"/>
      <c r="M6" s="1592"/>
      <c r="N6" s="1592"/>
      <c r="O6" s="1592"/>
      <c r="P6" s="1592"/>
      <c r="Q6" s="1593"/>
      <c r="R6" s="1586" t="s">
        <v>764</v>
      </c>
    </row>
    <row r="7" spans="1:18" s="43" customFormat="1" ht="15" customHeight="1">
      <c r="A7" s="1595"/>
      <c r="B7" s="528" t="s">
        <v>445</v>
      </c>
      <c r="C7" s="528" t="s">
        <v>446</v>
      </c>
      <c r="D7" s="528" t="s">
        <v>846</v>
      </c>
      <c r="E7" s="528" t="s">
        <v>447</v>
      </c>
      <c r="F7" s="528" t="s">
        <v>845</v>
      </c>
      <c r="G7" s="529" t="s">
        <v>445</v>
      </c>
      <c r="H7" s="529" t="s">
        <v>449</v>
      </c>
      <c r="I7" s="529" t="s">
        <v>450</v>
      </c>
      <c r="J7" s="530" t="s">
        <v>451</v>
      </c>
      <c r="K7" s="531" t="s">
        <v>452</v>
      </c>
      <c r="L7" s="531" t="s">
        <v>834</v>
      </c>
      <c r="M7" s="531" t="s">
        <v>453</v>
      </c>
      <c r="N7" s="532" t="s">
        <v>454</v>
      </c>
      <c r="O7" s="531" t="s">
        <v>845</v>
      </c>
      <c r="P7" s="531" t="s">
        <v>448</v>
      </c>
      <c r="Q7" s="531" t="s">
        <v>833</v>
      </c>
      <c r="R7" s="1587"/>
    </row>
    <row r="8" spans="1:18" s="43" customFormat="1" ht="15" customHeight="1">
      <c r="A8" s="1595"/>
      <c r="B8" s="528"/>
      <c r="C8" s="528"/>
      <c r="D8" s="529"/>
      <c r="E8" s="528"/>
      <c r="F8" s="529"/>
      <c r="G8" s="529"/>
      <c r="H8" s="529"/>
      <c r="I8" s="837"/>
      <c r="J8" s="528" t="s">
        <v>835</v>
      </c>
      <c r="K8" s="529"/>
      <c r="L8" s="836"/>
      <c r="M8" s="836"/>
      <c r="N8" s="528"/>
      <c r="O8" s="529" t="s">
        <v>455</v>
      </c>
      <c r="P8" s="529" t="s">
        <v>836</v>
      </c>
      <c r="Q8" s="529" t="s">
        <v>847</v>
      </c>
      <c r="R8" s="1540"/>
    </row>
    <row r="9" spans="1:18" s="43" customFormat="1" ht="15" customHeight="1">
      <c r="A9" s="1595" t="s">
        <v>848</v>
      </c>
      <c r="B9" s="1533" t="s">
        <v>72</v>
      </c>
      <c r="C9" s="1533" t="s">
        <v>85</v>
      </c>
      <c r="D9" s="1542" t="s">
        <v>1461</v>
      </c>
      <c r="E9" s="1533" t="s">
        <v>86</v>
      </c>
      <c r="F9" s="1542" t="s">
        <v>838</v>
      </c>
      <c r="G9" s="1533" t="s">
        <v>72</v>
      </c>
      <c r="H9" s="1533" t="s">
        <v>87</v>
      </c>
      <c r="I9" s="1542" t="s">
        <v>839</v>
      </c>
      <c r="J9" s="1542" t="s">
        <v>290</v>
      </c>
      <c r="K9" s="1533" t="s">
        <v>88</v>
      </c>
      <c r="L9" s="1542" t="s">
        <v>442</v>
      </c>
      <c r="M9" s="1588" t="s">
        <v>443</v>
      </c>
      <c r="N9" s="1542" t="s">
        <v>840</v>
      </c>
      <c r="O9" s="1542" t="s">
        <v>841</v>
      </c>
      <c r="P9" s="1542" t="s">
        <v>842</v>
      </c>
      <c r="Q9" s="1542" t="s">
        <v>843</v>
      </c>
      <c r="R9" s="1540"/>
    </row>
    <row r="10" spans="1:18" s="43" customFormat="1" ht="44.25" customHeight="1">
      <c r="A10" s="1596"/>
      <c r="B10" s="1543"/>
      <c r="C10" s="1543"/>
      <c r="D10" s="1547"/>
      <c r="E10" s="1543"/>
      <c r="F10" s="1547"/>
      <c r="G10" s="1543"/>
      <c r="H10" s="1543"/>
      <c r="I10" s="1547"/>
      <c r="J10" s="1547"/>
      <c r="K10" s="1543"/>
      <c r="L10" s="1547"/>
      <c r="M10" s="1589"/>
      <c r="N10" s="1547"/>
      <c r="O10" s="1547"/>
      <c r="P10" s="1547"/>
      <c r="Q10" s="1547"/>
      <c r="R10" s="1541"/>
    </row>
    <row r="11" spans="1:18" s="43" customFormat="1" ht="19.5" customHeight="1">
      <c r="A11" s="1007">
        <v>2016</v>
      </c>
      <c r="B11" s="512">
        <v>1</v>
      </c>
      <c r="C11" s="512">
        <v>0</v>
      </c>
      <c r="D11" s="512">
        <v>0</v>
      </c>
      <c r="E11" s="512">
        <v>0</v>
      </c>
      <c r="F11" s="512">
        <v>1</v>
      </c>
      <c r="G11" s="512">
        <v>121</v>
      </c>
      <c r="H11" s="512">
        <v>47</v>
      </c>
      <c r="I11" s="512">
        <v>1</v>
      </c>
      <c r="J11" s="512">
        <v>0</v>
      </c>
      <c r="K11" s="512">
        <v>2</v>
      </c>
      <c r="L11" s="512">
        <v>1</v>
      </c>
      <c r="M11" s="512">
        <v>2</v>
      </c>
      <c r="N11" s="512">
        <v>1</v>
      </c>
      <c r="O11" s="512">
        <v>64</v>
      </c>
      <c r="P11" s="512">
        <v>0</v>
      </c>
      <c r="Q11" s="512">
        <v>3</v>
      </c>
      <c r="R11" s="1008">
        <v>2016</v>
      </c>
    </row>
    <row r="12" spans="1:18" s="43" customFormat="1" ht="19.5" customHeight="1">
      <c r="A12" s="1007">
        <v>2017</v>
      </c>
      <c r="B12" s="512">
        <v>3</v>
      </c>
      <c r="C12" s="512">
        <v>2</v>
      </c>
      <c r="D12" s="512">
        <v>0</v>
      </c>
      <c r="E12" s="512">
        <v>0</v>
      </c>
      <c r="F12" s="512">
        <v>1</v>
      </c>
      <c r="G12" s="512">
        <v>115</v>
      </c>
      <c r="H12" s="512">
        <v>46</v>
      </c>
      <c r="I12" s="512">
        <v>1</v>
      </c>
      <c r="J12" s="512">
        <v>0</v>
      </c>
      <c r="K12" s="512">
        <v>2</v>
      </c>
      <c r="L12" s="512">
        <v>0</v>
      </c>
      <c r="M12" s="512">
        <v>2</v>
      </c>
      <c r="N12" s="512">
        <v>0</v>
      </c>
      <c r="O12" s="512">
        <v>58</v>
      </c>
      <c r="P12" s="512">
        <v>3</v>
      </c>
      <c r="Q12" s="512">
        <v>3</v>
      </c>
      <c r="R12" s="1008">
        <v>2017</v>
      </c>
    </row>
    <row r="13" spans="1:18" s="43" customFormat="1" ht="19.5" customHeight="1">
      <c r="A13" s="1007">
        <v>2018</v>
      </c>
      <c r="B13" s="512">
        <v>0</v>
      </c>
      <c r="C13" s="512">
        <v>0</v>
      </c>
      <c r="D13" s="512">
        <v>0</v>
      </c>
      <c r="E13" s="512">
        <v>0</v>
      </c>
      <c r="F13" s="512">
        <v>0</v>
      </c>
      <c r="G13" s="512">
        <v>116</v>
      </c>
      <c r="H13" s="512">
        <v>47</v>
      </c>
      <c r="I13" s="512">
        <v>0</v>
      </c>
      <c r="J13" s="512">
        <v>3</v>
      </c>
      <c r="K13" s="512">
        <v>1</v>
      </c>
      <c r="L13" s="512">
        <v>1</v>
      </c>
      <c r="M13" s="512">
        <v>1</v>
      </c>
      <c r="N13" s="512">
        <v>0</v>
      </c>
      <c r="O13" s="512">
        <v>61</v>
      </c>
      <c r="P13" s="512">
        <v>0</v>
      </c>
      <c r="Q13" s="512">
        <v>2</v>
      </c>
      <c r="R13" s="1008">
        <v>2018</v>
      </c>
    </row>
    <row r="14" spans="1:18" s="43" customFormat="1" ht="19.5" customHeight="1">
      <c r="A14" s="830">
        <v>2019</v>
      </c>
      <c r="B14" s="512">
        <v>0</v>
      </c>
      <c r="C14" s="512">
        <v>0</v>
      </c>
      <c r="D14" s="512">
        <v>0</v>
      </c>
      <c r="E14" s="512">
        <v>0</v>
      </c>
      <c r="F14" s="512">
        <v>0</v>
      </c>
      <c r="G14" s="512">
        <v>101</v>
      </c>
      <c r="H14" s="512">
        <v>43</v>
      </c>
      <c r="I14" s="512">
        <v>0</v>
      </c>
      <c r="J14" s="512">
        <v>4</v>
      </c>
      <c r="K14" s="512">
        <v>1</v>
      </c>
      <c r="L14" s="512">
        <v>0</v>
      </c>
      <c r="M14" s="512">
        <v>1</v>
      </c>
      <c r="N14" s="512">
        <v>0</v>
      </c>
      <c r="O14" s="512">
        <v>47</v>
      </c>
      <c r="P14" s="512">
        <v>0</v>
      </c>
      <c r="Q14" s="512">
        <v>5</v>
      </c>
      <c r="R14" s="970">
        <v>2019</v>
      </c>
    </row>
    <row r="15" spans="1:18" s="44" customFormat="1" ht="19.5" customHeight="1">
      <c r="A15" s="534">
        <v>2020</v>
      </c>
      <c r="B15" s="515">
        <f>SUM(B16:B31)</f>
        <v>0</v>
      </c>
      <c r="C15" s="515">
        <f aca="true" t="shared" si="0" ref="C15:Q15">SUM(C16:C31)</f>
        <v>0</v>
      </c>
      <c r="D15" s="515">
        <f t="shared" si="0"/>
        <v>0</v>
      </c>
      <c r="E15" s="515">
        <f t="shared" si="0"/>
        <v>0</v>
      </c>
      <c r="F15" s="515">
        <f t="shared" si="0"/>
        <v>0</v>
      </c>
      <c r="G15" s="515">
        <f t="shared" si="0"/>
        <v>84</v>
      </c>
      <c r="H15" s="515">
        <f t="shared" si="0"/>
        <v>0</v>
      </c>
      <c r="I15" s="515">
        <f t="shared" si="0"/>
        <v>0</v>
      </c>
      <c r="J15" s="515">
        <f t="shared" si="0"/>
        <v>4</v>
      </c>
      <c r="K15" s="515">
        <f t="shared" si="0"/>
        <v>1</v>
      </c>
      <c r="L15" s="515">
        <f t="shared" si="0"/>
        <v>1</v>
      </c>
      <c r="M15" s="515">
        <f t="shared" si="0"/>
        <v>1</v>
      </c>
      <c r="N15" s="515">
        <f t="shared" si="0"/>
        <v>0</v>
      </c>
      <c r="O15" s="515">
        <f t="shared" si="0"/>
        <v>65</v>
      </c>
      <c r="P15" s="515">
        <f t="shared" si="0"/>
        <v>7</v>
      </c>
      <c r="Q15" s="515">
        <f t="shared" si="0"/>
        <v>5</v>
      </c>
      <c r="R15" s="535">
        <v>2020</v>
      </c>
    </row>
    <row r="16" spans="1:18" s="44" customFormat="1" ht="19.5" customHeight="1">
      <c r="A16" s="536" t="s">
        <v>395</v>
      </c>
      <c r="B16" s="512">
        <f aca="true" t="shared" si="1" ref="B16:B31">SUM(C16:F16)</f>
        <v>0</v>
      </c>
      <c r="C16" s="537">
        <v>0</v>
      </c>
      <c r="D16" s="537">
        <v>0</v>
      </c>
      <c r="E16" s="537">
        <v>0</v>
      </c>
      <c r="F16" s="537">
        <v>0</v>
      </c>
      <c r="G16" s="512">
        <f aca="true" t="shared" si="2" ref="G16:G31">SUM(H16:Q16)</f>
        <v>5</v>
      </c>
      <c r="H16" s="537">
        <v>0</v>
      </c>
      <c r="I16" s="537">
        <v>0</v>
      </c>
      <c r="J16" s="512">
        <v>1</v>
      </c>
      <c r="K16" s="537">
        <v>0</v>
      </c>
      <c r="L16" s="537">
        <v>0</v>
      </c>
      <c r="M16" s="537">
        <v>0</v>
      </c>
      <c r="N16" s="537">
        <v>0</v>
      </c>
      <c r="O16" s="537">
        <v>4</v>
      </c>
      <c r="P16" s="537">
        <v>0</v>
      </c>
      <c r="Q16" s="537">
        <v>0</v>
      </c>
      <c r="R16" s="538" t="s">
        <v>239</v>
      </c>
    </row>
    <row r="17" spans="1:18" s="44" customFormat="1" ht="19.5" customHeight="1">
      <c r="A17" s="536" t="s">
        <v>396</v>
      </c>
      <c r="B17" s="512">
        <f t="shared" si="1"/>
        <v>0</v>
      </c>
      <c r="C17" s="537">
        <v>0</v>
      </c>
      <c r="D17" s="537">
        <v>0</v>
      </c>
      <c r="E17" s="537">
        <v>0</v>
      </c>
      <c r="F17" s="537">
        <v>0</v>
      </c>
      <c r="G17" s="512">
        <f t="shared" si="2"/>
        <v>0</v>
      </c>
      <c r="H17" s="537">
        <v>0</v>
      </c>
      <c r="I17" s="537">
        <v>0</v>
      </c>
      <c r="J17" s="537">
        <v>0</v>
      </c>
      <c r="K17" s="537">
        <v>0</v>
      </c>
      <c r="L17" s="537">
        <v>0</v>
      </c>
      <c r="M17" s="537">
        <v>0</v>
      </c>
      <c r="N17" s="537">
        <v>0</v>
      </c>
      <c r="O17" s="537"/>
      <c r="P17" s="537">
        <v>0</v>
      </c>
      <c r="Q17" s="537">
        <v>0</v>
      </c>
      <c r="R17" s="538" t="s">
        <v>8</v>
      </c>
    </row>
    <row r="18" spans="1:18" s="44" customFormat="1" ht="19.5" customHeight="1">
      <c r="A18" s="536" t="s">
        <v>397</v>
      </c>
      <c r="B18" s="512">
        <f t="shared" si="1"/>
        <v>0</v>
      </c>
      <c r="C18" s="537">
        <v>0</v>
      </c>
      <c r="D18" s="537">
        <v>0</v>
      </c>
      <c r="E18" s="537">
        <v>0</v>
      </c>
      <c r="F18" s="537">
        <v>0</v>
      </c>
      <c r="G18" s="512">
        <f t="shared" si="2"/>
        <v>3</v>
      </c>
      <c r="H18" s="537">
        <v>0</v>
      </c>
      <c r="I18" s="537">
        <v>0</v>
      </c>
      <c r="J18" s="537">
        <v>0</v>
      </c>
      <c r="K18" s="537">
        <v>0</v>
      </c>
      <c r="L18" s="537">
        <v>0</v>
      </c>
      <c r="M18" s="537">
        <v>0</v>
      </c>
      <c r="N18" s="537">
        <v>0</v>
      </c>
      <c r="O18" s="537">
        <v>3</v>
      </c>
      <c r="P18" s="537">
        <v>0</v>
      </c>
      <c r="Q18" s="537">
        <v>0</v>
      </c>
      <c r="R18" s="538" t="s">
        <v>9</v>
      </c>
    </row>
    <row r="19" spans="1:18" s="44" customFormat="1" ht="19.5" customHeight="1">
      <c r="A19" s="536" t="s">
        <v>398</v>
      </c>
      <c r="B19" s="512">
        <f t="shared" si="1"/>
        <v>0</v>
      </c>
      <c r="C19" s="537">
        <v>0</v>
      </c>
      <c r="D19" s="537">
        <v>0</v>
      </c>
      <c r="E19" s="537">
        <v>0</v>
      </c>
      <c r="F19" s="537">
        <v>0</v>
      </c>
      <c r="G19" s="512">
        <f t="shared" si="2"/>
        <v>1</v>
      </c>
      <c r="H19" s="537">
        <v>0</v>
      </c>
      <c r="I19" s="537">
        <v>0</v>
      </c>
      <c r="J19" s="537">
        <v>0</v>
      </c>
      <c r="K19" s="537">
        <v>0</v>
      </c>
      <c r="L19" s="537">
        <v>0</v>
      </c>
      <c r="M19" s="537">
        <v>0</v>
      </c>
      <c r="N19" s="537">
        <v>0</v>
      </c>
      <c r="O19" s="537">
        <v>1</v>
      </c>
      <c r="P19" s="537">
        <v>0</v>
      </c>
      <c r="Q19" s="537">
        <v>0</v>
      </c>
      <c r="R19" s="538" t="s">
        <v>10</v>
      </c>
    </row>
    <row r="20" spans="1:18" s="44" customFormat="1" ht="19.5" customHeight="1">
      <c r="A20" s="536" t="s">
        <v>399</v>
      </c>
      <c r="B20" s="512">
        <f t="shared" si="1"/>
        <v>0</v>
      </c>
      <c r="C20" s="537">
        <v>0</v>
      </c>
      <c r="D20" s="537">
        <v>0</v>
      </c>
      <c r="E20" s="537">
        <v>0</v>
      </c>
      <c r="F20" s="537">
        <v>0</v>
      </c>
      <c r="G20" s="512">
        <f t="shared" si="2"/>
        <v>0</v>
      </c>
      <c r="H20" s="537">
        <v>0</v>
      </c>
      <c r="I20" s="537">
        <v>0</v>
      </c>
      <c r="J20" s="537">
        <v>0</v>
      </c>
      <c r="K20" s="537">
        <v>0</v>
      </c>
      <c r="L20" s="537">
        <v>0</v>
      </c>
      <c r="M20" s="537">
        <v>0</v>
      </c>
      <c r="N20" s="537">
        <v>0</v>
      </c>
      <c r="O20" s="537">
        <v>0</v>
      </c>
      <c r="P20" s="537">
        <v>0</v>
      </c>
      <c r="Q20" s="537">
        <v>0</v>
      </c>
      <c r="R20" s="538" t="s">
        <v>11</v>
      </c>
    </row>
    <row r="21" spans="1:18" s="44" customFormat="1" ht="19.5" customHeight="1">
      <c r="A21" s="536" t="s">
        <v>400</v>
      </c>
      <c r="B21" s="512">
        <f t="shared" si="1"/>
        <v>0</v>
      </c>
      <c r="C21" s="537">
        <v>0</v>
      </c>
      <c r="D21" s="537">
        <v>0</v>
      </c>
      <c r="E21" s="537">
        <v>0</v>
      </c>
      <c r="F21" s="537">
        <v>0</v>
      </c>
      <c r="G21" s="512">
        <f t="shared" si="2"/>
        <v>1</v>
      </c>
      <c r="H21" s="537">
        <v>0</v>
      </c>
      <c r="I21" s="537">
        <v>0</v>
      </c>
      <c r="J21" s="537">
        <v>0</v>
      </c>
      <c r="K21" s="537">
        <v>0</v>
      </c>
      <c r="L21" s="537">
        <v>0</v>
      </c>
      <c r="M21" s="537">
        <v>1</v>
      </c>
      <c r="N21" s="537">
        <v>0</v>
      </c>
      <c r="O21" s="537">
        <v>0</v>
      </c>
      <c r="P21" s="537">
        <v>0</v>
      </c>
      <c r="Q21" s="537">
        <v>0</v>
      </c>
      <c r="R21" s="538" t="s">
        <v>12</v>
      </c>
    </row>
    <row r="22" spans="1:18" s="44" customFormat="1" ht="19.5" customHeight="1">
      <c r="A22" s="536" t="s">
        <v>401</v>
      </c>
      <c r="B22" s="512">
        <f t="shared" si="1"/>
        <v>0</v>
      </c>
      <c r="C22" s="537">
        <v>0</v>
      </c>
      <c r="D22" s="537">
        <v>0</v>
      </c>
      <c r="E22" s="537">
        <v>0</v>
      </c>
      <c r="F22" s="537">
        <v>0</v>
      </c>
      <c r="G22" s="512">
        <f t="shared" si="2"/>
        <v>0</v>
      </c>
      <c r="H22" s="537">
        <v>0</v>
      </c>
      <c r="I22" s="537">
        <v>0</v>
      </c>
      <c r="J22" s="537">
        <v>0</v>
      </c>
      <c r="K22" s="537">
        <v>0</v>
      </c>
      <c r="L22" s="537">
        <v>0</v>
      </c>
      <c r="M22" s="537">
        <v>0</v>
      </c>
      <c r="N22" s="537">
        <v>0</v>
      </c>
      <c r="O22" s="537">
        <v>0</v>
      </c>
      <c r="P22" s="537">
        <v>0</v>
      </c>
      <c r="Q22" s="537">
        <v>0</v>
      </c>
      <c r="R22" s="538" t="s">
        <v>13</v>
      </c>
    </row>
    <row r="23" spans="1:18" s="44" customFormat="1" ht="19.5" customHeight="1">
      <c r="A23" s="536" t="s">
        <v>402</v>
      </c>
      <c r="B23" s="512">
        <f t="shared" si="1"/>
        <v>0</v>
      </c>
      <c r="C23" s="537">
        <v>0</v>
      </c>
      <c r="D23" s="537">
        <v>0</v>
      </c>
      <c r="E23" s="537">
        <v>0</v>
      </c>
      <c r="F23" s="537">
        <v>0</v>
      </c>
      <c r="G23" s="512">
        <f t="shared" si="2"/>
        <v>2</v>
      </c>
      <c r="H23" s="537">
        <v>0</v>
      </c>
      <c r="I23" s="537">
        <v>0</v>
      </c>
      <c r="J23" s="512">
        <v>1</v>
      </c>
      <c r="K23" s="537">
        <v>0</v>
      </c>
      <c r="L23" s="537">
        <v>0</v>
      </c>
      <c r="M23" s="537">
        <v>0</v>
      </c>
      <c r="N23" s="537">
        <v>0</v>
      </c>
      <c r="O23" s="537">
        <v>1</v>
      </c>
      <c r="P23" s="537">
        <v>0</v>
      </c>
      <c r="Q23" s="537">
        <v>0</v>
      </c>
      <c r="R23" s="538" t="s">
        <v>14</v>
      </c>
    </row>
    <row r="24" spans="1:18" s="44" customFormat="1" ht="19.5" customHeight="1">
      <c r="A24" s="536" t="s">
        <v>456</v>
      </c>
      <c r="B24" s="512">
        <f t="shared" si="1"/>
        <v>0</v>
      </c>
      <c r="C24" s="537">
        <v>0</v>
      </c>
      <c r="D24" s="537">
        <v>0</v>
      </c>
      <c r="E24" s="537">
        <v>0</v>
      </c>
      <c r="F24" s="537">
        <v>0</v>
      </c>
      <c r="G24" s="512">
        <f t="shared" si="2"/>
        <v>0</v>
      </c>
      <c r="H24" s="537">
        <v>0</v>
      </c>
      <c r="I24" s="537">
        <v>0</v>
      </c>
      <c r="J24" s="537">
        <v>0</v>
      </c>
      <c r="K24" s="537">
        <v>0</v>
      </c>
      <c r="L24" s="537">
        <v>0</v>
      </c>
      <c r="M24" s="537">
        <v>0</v>
      </c>
      <c r="N24" s="537">
        <v>0</v>
      </c>
      <c r="O24" s="537">
        <v>0</v>
      </c>
      <c r="P24" s="537">
        <v>0</v>
      </c>
      <c r="Q24" s="537">
        <v>0</v>
      </c>
      <c r="R24" s="538" t="s">
        <v>15</v>
      </c>
    </row>
    <row r="25" spans="1:18" s="44" customFormat="1" ht="19.5" customHeight="1">
      <c r="A25" s="536" t="s">
        <v>404</v>
      </c>
      <c r="B25" s="512">
        <f t="shared" si="1"/>
        <v>0</v>
      </c>
      <c r="C25" s="537">
        <v>0</v>
      </c>
      <c r="D25" s="537">
        <v>0</v>
      </c>
      <c r="E25" s="537">
        <v>0</v>
      </c>
      <c r="F25" s="537">
        <v>0</v>
      </c>
      <c r="G25" s="512">
        <f t="shared" si="2"/>
        <v>0</v>
      </c>
      <c r="H25" s="537">
        <v>0</v>
      </c>
      <c r="I25" s="537">
        <v>0</v>
      </c>
      <c r="J25" s="537">
        <v>0</v>
      </c>
      <c r="K25" s="537">
        <v>0</v>
      </c>
      <c r="L25" s="537">
        <v>0</v>
      </c>
      <c r="M25" s="537">
        <v>0</v>
      </c>
      <c r="N25" s="537">
        <v>0</v>
      </c>
      <c r="O25" s="537">
        <v>0</v>
      </c>
      <c r="P25" s="537">
        <v>0</v>
      </c>
      <c r="Q25" s="537">
        <v>0</v>
      </c>
      <c r="R25" s="538" t="s">
        <v>16</v>
      </c>
    </row>
    <row r="26" spans="1:18" s="44" customFormat="1" ht="19.5" customHeight="1">
      <c r="A26" s="536" t="s">
        <v>405</v>
      </c>
      <c r="B26" s="512">
        <f t="shared" si="1"/>
        <v>0</v>
      </c>
      <c r="C26" s="537">
        <v>0</v>
      </c>
      <c r="D26" s="537">
        <v>0</v>
      </c>
      <c r="E26" s="537">
        <v>0</v>
      </c>
      <c r="F26" s="537">
        <v>0</v>
      </c>
      <c r="G26" s="512">
        <f t="shared" si="2"/>
        <v>0</v>
      </c>
      <c r="H26" s="537">
        <v>0</v>
      </c>
      <c r="I26" s="537">
        <v>0</v>
      </c>
      <c r="J26" s="537">
        <v>0</v>
      </c>
      <c r="K26" s="537">
        <v>0</v>
      </c>
      <c r="L26" s="537">
        <v>0</v>
      </c>
      <c r="M26" s="537">
        <v>0</v>
      </c>
      <c r="N26" s="537">
        <v>0</v>
      </c>
      <c r="O26" s="537">
        <v>0</v>
      </c>
      <c r="P26" s="537">
        <v>0</v>
      </c>
      <c r="Q26" s="537">
        <v>0</v>
      </c>
      <c r="R26" s="538" t="s">
        <v>17</v>
      </c>
    </row>
    <row r="27" spans="1:18" s="44" customFormat="1" ht="19.5" customHeight="1">
      <c r="A27" s="536" t="s">
        <v>406</v>
      </c>
      <c r="B27" s="512">
        <f t="shared" si="1"/>
        <v>0</v>
      </c>
      <c r="C27" s="537">
        <v>0</v>
      </c>
      <c r="D27" s="537">
        <v>0</v>
      </c>
      <c r="E27" s="537">
        <v>0</v>
      </c>
      <c r="F27" s="537">
        <v>0</v>
      </c>
      <c r="G27" s="512">
        <f t="shared" si="2"/>
        <v>21</v>
      </c>
      <c r="H27" s="537">
        <v>0</v>
      </c>
      <c r="I27" s="537">
        <v>0</v>
      </c>
      <c r="J27" s="512">
        <v>1</v>
      </c>
      <c r="K27" s="537">
        <v>1</v>
      </c>
      <c r="L27" s="537">
        <v>0</v>
      </c>
      <c r="M27" s="537">
        <v>0</v>
      </c>
      <c r="N27" s="537">
        <v>0</v>
      </c>
      <c r="O27" s="537">
        <v>16</v>
      </c>
      <c r="P27" s="537">
        <v>2</v>
      </c>
      <c r="Q27" s="537">
        <v>1</v>
      </c>
      <c r="R27" s="538" t="s">
        <v>18</v>
      </c>
    </row>
    <row r="28" spans="1:18" s="44" customFormat="1" ht="19.5" customHeight="1">
      <c r="A28" s="536" t="s">
        <v>407</v>
      </c>
      <c r="B28" s="512">
        <f t="shared" si="1"/>
        <v>0</v>
      </c>
      <c r="C28" s="537">
        <v>0</v>
      </c>
      <c r="D28" s="537">
        <v>0</v>
      </c>
      <c r="E28" s="537">
        <v>0</v>
      </c>
      <c r="F28" s="537">
        <v>0</v>
      </c>
      <c r="G28" s="512">
        <f t="shared" si="2"/>
        <v>19</v>
      </c>
      <c r="H28" s="537">
        <v>0</v>
      </c>
      <c r="I28" s="537">
        <v>0</v>
      </c>
      <c r="J28" s="537">
        <v>0</v>
      </c>
      <c r="K28" s="537">
        <v>0</v>
      </c>
      <c r="L28" s="537">
        <v>0</v>
      </c>
      <c r="M28" s="537">
        <v>0</v>
      </c>
      <c r="N28" s="537">
        <v>0</v>
      </c>
      <c r="O28" s="537">
        <v>13</v>
      </c>
      <c r="P28" s="537">
        <v>2</v>
      </c>
      <c r="Q28" s="537">
        <v>4</v>
      </c>
      <c r="R28" s="538" t="s">
        <v>74</v>
      </c>
    </row>
    <row r="29" spans="1:18" s="44" customFormat="1" ht="19.5" customHeight="1">
      <c r="A29" s="536" t="s">
        <v>408</v>
      </c>
      <c r="B29" s="512">
        <f t="shared" si="1"/>
        <v>0</v>
      </c>
      <c r="C29" s="537">
        <v>0</v>
      </c>
      <c r="D29" s="537">
        <v>0</v>
      </c>
      <c r="E29" s="537">
        <v>0</v>
      </c>
      <c r="F29" s="537">
        <v>0</v>
      </c>
      <c r="G29" s="512">
        <f t="shared" si="2"/>
        <v>14</v>
      </c>
      <c r="H29" s="537">
        <v>0</v>
      </c>
      <c r="I29" s="537">
        <v>0</v>
      </c>
      <c r="J29" s="537">
        <v>0</v>
      </c>
      <c r="K29" s="537">
        <v>0</v>
      </c>
      <c r="L29" s="537">
        <v>0</v>
      </c>
      <c r="M29" s="537">
        <v>0</v>
      </c>
      <c r="N29" s="537">
        <v>0</v>
      </c>
      <c r="O29" s="537">
        <v>12</v>
      </c>
      <c r="P29" s="537">
        <v>2</v>
      </c>
      <c r="Q29" s="537">
        <v>0</v>
      </c>
      <c r="R29" s="538" t="s">
        <v>75</v>
      </c>
    </row>
    <row r="30" spans="1:18" s="44" customFormat="1" ht="19.5" customHeight="1">
      <c r="A30" s="536" t="s">
        <v>409</v>
      </c>
      <c r="B30" s="512">
        <f t="shared" si="1"/>
        <v>0</v>
      </c>
      <c r="C30" s="537">
        <v>0</v>
      </c>
      <c r="D30" s="537">
        <v>0</v>
      </c>
      <c r="E30" s="537">
        <v>0</v>
      </c>
      <c r="F30" s="537">
        <v>0</v>
      </c>
      <c r="G30" s="512">
        <f t="shared" si="2"/>
        <v>12</v>
      </c>
      <c r="H30" s="537">
        <v>0</v>
      </c>
      <c r="I30" s="537">
        <v>0</v>
      </c>
      <c r="J30" s="537">
        <v>0</v>
      </c>
      <c r="K30" s="537">
        <v>0</v>
      </c>
      <c r="L30" s="512">
        <v>1</v>
      </c>
      <c r="M30" s="537">
        <v>0</v>
      </c>
      <c r="N30" s="537">
        <v>0</v>
      </c>
      <c r="O30" s="537">
        <v>10</v>
      </c>
      <c r="P30" s="537">
        <v>1</v>
      </c>
      <c r="Q30" s="537">
        <v>0</v>
      </c>
      <c r="R30" s="538" t="s">
        <v>76</v>
      </c>
    </row>
    <row r="31" spans="1:18" s="44" customFormat="1" ht="19.5" customHeight="1">
      <c r="A31" s="536" t="s">
        <v>410</v>
      </c>
      <c r="B31" s="512">
        <f t="shared" si="1"/>
        <v>0</v>
      </c>
      <c r="C31" s="537">
        <v>0</v>
      </c>
      <c r="D31" s="537">
        <v>0</v>
      </c>
      <c r="E31" s="537">
        <v>0</v>
      </c>
      <c r="F31" s="537">
        <v>0</v>
      </c>
      <c r="G31" s="512">
        <f t="shared" si="2"/>
        <v>6</v>
      </c>
      <c r="H31" s="537">
        <v>0</v>
      </c>
      <c r="I31" s="537">
        <v>0</v>
      </c>
      <c r="J31" s="537">
        <v>1</v>
      </c>
      <c r="K31" s="537">
        <v>0</v>
      </c>
      <c r="L31" s="537">
        <v>0</v>
      </c>
      <c r="M31" s="537">
        <v>0</v>
      </c>
      <c r="N31" s="537">
        <v>0</v>
      </c>
      <c r="O31" s="537">
        <v>5</v>
      </c>
      <c r="P31" s="537">
        <v>0</v>
      </c>
      <c r="Q31" s="537">
        <v>0</v>
      </c>
      <c r="R31" s="538" t="s">
        <v>77</v>
      </c>
    </row>
    <row r="32" spans="1:18" s="34" customFormat="1" ht="3" customHeight="1" thickBot="1">
      <c r="A32" s="482"/>
      <c r="B32" s="483"/>
      <c r="C32" s="484"/>
      <c r="D32" s="484"/>
      <c r="E32" s="484"/>
      <c r="F32" s="484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6"/>
    </row>
    <row r="33" spans="2:18" s="34" customFormat="1" ht="3" customHeight="1">
      <c r="B33" s="35"/>
      <c r="C33" s="35"/>
      <c r="D33" s="35"/>
      <c r="E33" s="35"/>
      <c r="F33" s="35"/>
      <c r="G33" s="36"/>
      <c r="M33" s="33"/>
      <c r="N33" s="33"/>
      <c r="O33" s="33"/>
      <c r="P33" s="33"/>
      <c r="Q33" s="33"/>
      <c r="R33" s="33"/>
    </row>
    <row r="34" spans="1:7" s="33" customFormat="1" ht="12" customHeight="1">
      <c r="A34" s="33" t="s">
        <v>444</v>
      </c>
      <c r="B34" s="200"/>
      <c r="C34" s="200"/>
      <c r="D34" s="200"/>
      <c r="E34" s="200"/>
      <c r="F34" s="200"/>
      <c r="G34" s="41"/>
    </row>
    <row r="35" spans="1:18" s="33" customFormat="1" ht="12" customHeight="1">
      <c r="A35" s="37" t="s">
        <v>164</v>
      </c>
      <c r="B35" s="883"/>
      <c r="C35" s="883"/>
      <c r="D35" s="883"/>
      <c r="E35" s="883"/>
      <c r="F35" s="883"/>
      <c r="H35" s="200"/>
      <c r="I35" s="200"/>
      <c r="J35" s="38" t="s">
        <v>291</v>
      </c>
      <c r="K35" s="40"/>
      <c r="L35" s="40"/>
      <c r="M35" s="40"/>
      <c r="N35" s="41"/>
      <c r="O35" s="41"/>
      <c r="P35" s="41"/>
      <c r="Q35" s="41"/>
      <c r="R35" s="37"/>
    </row>
    <row r="37" spans="1:18" s="34" customFormat="1" ht="15.75">
      <c r="A37" s="42"/>
      <c r="B37" s="42"/>
      <c r="C37" s="42"/>
      <c r="D37" s="42"/>
      <c r="E37" s="42"/>
      <c r="F37" s="42"/>
      <c r="G37" s="39"/>
      <c r="H37" s="39"/>
      <c r="I37" s="39"/>
      <c r="J37" s="39"/>
      <c r="K37" s="39"/>
      <c r="L37" s="39"/>
      <c r="M37" s="39"/>
      <c r="N37" s="41"/>
      <c r="O37" s="41"/>
      <c r="P37" s="41"/>
      <c r="Q37" s="41"/>
      <c r="R37" s="42"/>
    </row>
    <row r="38" spans="1:18" s="34" customFormat="1" ht="15.75">
      <c r="A38" s="42"/>
      <c r="B38" s="42"/>
      <c r="C38" s="42"/>
      <c r="D38" s="42"/>
      <c r="E38" s="42"/>
      <c r="F38" s="42"/>
      <c r="G38" s="39"/>
      <c r="H38" s="39"/>
      <c r="I38" s="39"/>
      <c r="J38" s="39"/>
      <c r="K38" s="39"/>
      <c r="L38" s="39"/>
      <c r="M38" s="39"/>
      <c r="N38" s="41"/>
      <c r="O38" s="41"/>
      <c r="P38" s="41"/>
      <c r="Q38" s="41"/>
      <c r="R38" s="42"/>
    </row>
    <row r="39" spans="1:18" s="34" customFormat="1" ht="15.75">
      <c r="A39" s="42"/>
      <c r="B39" s="42"/>
      <c r="C39" s="42"/>
      <c r="D39" s="42"/>
      <c r="E39" s="42"/>
      <c r="F39" s="42"/>
      <c r="G39" s="39"/>
      <c r="H39" s="39"/>
      <c r="I39" s="39"/>
      <c r="J39" s="39"/>
      <c r="K39" s="39"/>
      <c r="L39" s="39"/>
      <c r="M39" s="39"/>
      <c r="N39" s="41"/>
      <c r="O39" s="41"/>
      <c r="P39" s="41"/>
      <c r="Q39" s="41"/>
      <c r="R39" s="42"/>
    </row>
    <row r="40" spans="1:18" s="34" customFormat="1" ht="15.75">
      <c r="A40" s="42"/>
      <c r="B40" s="42"/>
      <c r="C40" s="42"/>
      <c r="D40" s="42"/>
      <c r="E40" s="42"/>
      <c r="F40" s="42"/>
      <c r="G40" s="39"/>
      <c r="H40" s="39"/>
      <c r="I40" s="39"/>
      <c r="J40" s="39"/>
      <c r="K40" s="39"/>
      <c r="L40" s="39"/>
      <c r="M40" s="39"/>
      <c r="N40" s="41"/>
      <c r="O40" s="41"/>
      <c r="P40" s="41"/>
      <c r="Q40" s="41"/>
      <c r="R40" s="42"/>
    </row>
    <row r="41" spans="1:18" s="34" customFormat="1" ht="15.75">
      <c r="A41" s="42"/>
      <c r="B41" s="42"/>
      <c r="C41" s="42"/>
      <c r="D41" s="42"/>
      <c r="E41" s="42"/>
      <c r="F41" s="42"/>
      <c r="G41" s="39"/>
      <c r="H41" s="39"/>
      <c r="I41" s="39"/>
      <c r="J41" s="39"/>
      <c r="K41" s="39"/>
      <c r="L41" s="39"/>
      <c r="M41" s="39"/>
      <c r="N41" s="41"/>
      <c r="O41" s="41"/>
      <c r="P41" s="41"/>
      <c r="Q41" s="41"/>
      <c r="R41" s="42"/>
    </row>
  </sheetData>
  <sheetProtection/>
  <mergeCells count="23">
    <mergeCell ref="A9:A10"/>
    <mergeCell ref="A6:A8"/>
    <mergeCell ref="G9:G10"/>
    <mergeCell ref="P9:P10"/>
    <mergeCell ref="O9:O10"/>
    <mergeCell ref="F9:F10"/>
    <mergeCell ref="A3:I3"/>
    <mergeCell ref="M9:M10"/>
    <mergeCell ref="H9:H10"/>
    <mergeCell ref="J5:N5"/>
    <mergeCell ref="G6:Q6"/>
    <mergeCell ref="J3:R3"/>
    <mergeCell ref="Q9:Q10"/>
    <mergeCell ref="K9:K10"/>
    <mergeCell ref="J9:J10"/>
    <mergeCell ref="I9:I10"/>
    <mergeCell ref="R6:R10"/>
    <mergeCell ref="B9:B10"/>
    <mergeCell ref="N9:N10"/>
    <mergeCell ref="L9:L10"/>
    <mergeCell ref="C9:C10"/>
    <mergeCell ref="E9:E10"/>
    <mergeCell ref="D9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85" r:id="rId1"/>
  <colBreaks count="1" manualBreakCount="1">
    <brk id="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39"/>
  <sheetViews>
    <sheetView zoomScale="87" zoomScaleNormal="87" zoomScaleSheetLayoutView="100" zoomScalePageLayoutView="0" workbookViewId="0" topLeftCell="D1">
      <selection activeCell="V35" sqref="V35"/>
    </sheetView>
  </sheetViews>
  <sheetFormatPr defaultColWidth="7.99609375" defaultRowHeight="13.5"/>
  <cols>
    <col min="1" max="1" width="11.77734375" style="184" customWidth="1"/>
    <col min="2" max="2" width="11.77734375" style="406" customWidth="1"/>
    <col min="3" max="5" width="11.77734375" style="184" customWidth="1"/>
    <col min="6" max="6" width="10.77734375" style="406" customWidth="1"/>
    <col min="7" max="9" width="10.77734375" style="184" customWidth="1"/>
    <col min="10" max="10" width="10.77734375" style="189" customWidth="1"/>
    <col min="11" max="12" width="11.77734375" style="184" customWidth="1"/>
    <col min="13" max="16" width="12.77734375" style="184" customWidth="1"/>
    <col min="17" max="20" width="9.77734375" style="184" customWidth="1"/>
    <col min="21" max="21" width="13.6640625" style="184" customWidth="1"/>
    <col min="22" max="22" width="9.77734375" style="184" customWidth="1"/>
    <col min="23" max="23" width="10.99609375" style="184" customWidth="1"/>
    <col min="24" max="24" width="9.77734375" style="184" customWidth="1"/>
    <col min="25" max="25" width="10.21484375" style="184" customWidth="1"/>
    <col min="26" max="16384" width="7.99609375" style="188" customWidth="1"/>
  </cols>
  <sheetData>
    <row r="1" spans="1:25" s="1000" customFormat="1" ht="12" customHeight="1">
      <c r="A1" s="992" t="s">
        <v>1084</v>
      </c>
      <c r="B1" s="1013"/>
      <c r="C1" s="992"/>
      <c r="D1" s="992"/>
      <c r="E1" s="992"/>
      <c r="F1" s="1013"/>
      <c r="G1" s="992"/>
      <c r="H1" s="992"/>
      <c r="I1" s="992"/>
      <c r="J1" s="1005"/>
      <c r="K1" s="999" t="s">
        <v>68</v>
      </c>
      <c r="L1" s="992" t="s">
        <v>1084</v>
      </c>
      <c r="M1" s="992"/>
      <c r="N1" s="992"/>
      <c r="O1" s="992"/>
      <c r="P1" s="992"/>
      <c r="Q1" s="992"/>
      <c r="R1" s="992"/>
      <c r="S1" s="992"/>
      <c r="T1" s="992"/>
      <c r="U1" s="992"/>
      <c r="V1" s="992"/>
      <c r="W1" s="992"/>
      <c r="X1" s="992"/>
      <c r="Y1" s="999" t="s">
        <v>68</v>
      </c>
    </row>
    <row r="2" spans="1:25" s="191" customFormat="1" ht="12" customHeight="1">
      <c r="A2" s="190"/>
      <c r="B2" s="397"/>
      <c r="C2" s="190"/>
      <c r="D2" s="190"/>
      <c r="E2" s="190"/>
      <c r="F2" s="397"/>
      <c r="G2" s="190"/>
      <c r="H2" s="190"/>
      <c r="I2" s="190"/>
      <c r="J2" s="398"/>
      <c r="K2" s="192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2"/>
    </row>
    <row r="3" spans="1:25" s="16" customFormat="1" ht="23.25" customHeight="1">
      <c r="A3" s="1530" t="s">
        <v>860</v>
      </c>
      <c r="B3" s="1530"/>
      <c r="C3" s="1530"/>
      <c r="D3" s="1530"/>
      <c r="E3" s="1530"/>
      <c r="F3" s="1622" t="s">
        <v>849</v>
      </c>
      <c r="G3" s="1622"/>
      <c r="H3" s="1622"/>
      <c r="I3" s="1622"/>
      <c r="J3" s="1622"/>
      <c r="K3" s="1622"/>
      <c r="L3" s="14" t="s">
        <v>351</v>
      </c>
      <c r="M3" s="14"/>
      <c r="N3" s="14"/>
      <c r="O3" s="14"/>
      <c r="P3" s="14"/>
      <c r="Q3" s="15" t="s">
        <v>888</v>
      </c>
      <c r="R3" s="15"/>
      <c r="S3" s="15"/>
      <c r="T3" s="15"/>
      <c r="U3" s="15"/>
      <c r="V3" s="15"/>
      <c r="W3" s="15"/>
      <c r="X3" s="15"/>
      <c r="Y3" s="15"/>
    </row>
    <row r="4" spans="1:25" s="32" customFormat="1" ht="12" customHeight="1">
      <c r="A4" s="397"/>
      <c r="B4" s="397"/>
      <c r="C4" s="397"/>
      <c r="D4" s="397"/>
      <c r="E4" s="398"/>
      <c r="F4" s="399"/>
      <c r="G4" s="398"/>
      <c r="H4" s="398"/>
      <c r="I4" s="398"/>
      <c r="J4" s="398"/>
      <c r="K4" s="398"/>
      <c r="L4" s="397"/>
      <c r="M4" s="397"/>
      <c r="N4" s="397"/>
      <c r="O4" s="399"/>
      <c r="P4" s="399"/>
      <c r="Q4" s="397"/>
      <c r="R4" s="397"/>
      <c r="S4" s="399"/>
      <c r="T4" s="399"/>
      <c r="U4" s="399"/>
      <c r="V4" s="399"/>
      <c r="W4" s="399"/>
      <c r="X4" s="397"/>
      <c r="Y4" s="399"/>
    </row>
    <row r="5" spans="1:25" s="868" customFormat="1" ht="12" customHeight="1" thickBot="1">
      <c r="A5" s="868" t="s">
        <v>831</v>
      </c>
      <c r="B5" s="885"/>
      <c r="F5" s="885"/>
      <c r="J5" s="881"/>
      <c r="K5" s="870" t="s">
        <v>71</v>
      </c>
      <c r="L5" s="868" t="s">
        <v>831</v>
      </c>
      <c r="S5" s="870"/>
      <c r="T5" s="870"/>
      <c r="U5" s="870"/>
      <c r="V5" s="870"/>
      <c r="W5" s="870"/>
      <c r="Y5" s="870" t="s">
        <v>71</v>
      </c>
    </row>
    <row r="6" spans="1:25" s="43" customFormat="1" ht="15" customHeight="1">
      <c r="A6" s="1580" t="s">
        <v>850</v>
      </c>
      <c r="B6" s="1614" t="s">
        <v>866</v>
      </c>
      <c r="C6" s="1615"/>
      <c r="D6" s="1615"/>
      <c r="E6" s="1615"/>
      <c r="F6" s="1615"/>
      <c r="G6" s="1615"/>
      <c r="H6" s="1615"/>
      <c r="I6" s="1615"/>
      <c r="J6" s="1616"/>
      <c r="K6" s="1586" t="s">
        <v>56</v>
      </c>
      <c r="L6" s="1580" t="s">
        <v>850</v>
      </c>
      <c r="M6" s="1614" t="s">
        <v>863</v>
      </c>
      <c r="N6" s="1615"/>
      <c r="O6" s="1615"/>
      <c r="P6" s="1615"/>
      <c r="Q6" s="1615"/>
      <c r="R6" s="1615"/>
      <c r="S6" s="1615"/>
      <c r="T6" s="1615"/>
      <c r="U6" s="1616"/>
      <c r="V6" s="1612" t="s">
        <v>851</v>
      </c>
      <c r="W6" s="1613"/>
      <c r="X6" s="1597"/>
      <c r="Y6" s="1586" t="s">
        <v>56</v>
      </c>
    </row>
    <row r="7" spans="1:25" s="43" customFormat="1" ht="15" customHeight="1">
      <c r="A7" s="1607"/>
      <c r="B7" s="1617"/>
      <c r="C7" s="1618"/>
      <c r="D7" s="1618"/>
      <c r="E7" s="1618"/>
      <c r="F7" s="1618"/>
      <c r="G7" s="1618"/>
      <c r="H7" s="1618"/>
      <c r="I7" s="1618"/>
      <c r="J7" s="1619"/>
      <c r="K7" s="1605"/>
      <c r="L7" s="1607"/>
      <c r="M7" s="1617"/>
      <c r="N7" s="1618"/>
      <c r="O7" s="1618"/>
      <c r="P7" s="1618"/>
      <c r="Q7" s="1618"/>
      <c r="R7" s="1618"/>
      <c r="S7" s="1618"/>
      <c r="T7" s="1618"/>
      <c r="U7" s="1619"/>
      <c r="V7" s="1598" t="s">
        <v>886</v>
      </c>
      <c r="W7" s="1599"/>
      <c r="X7" s="1596"/>
      <c r="Y7" s="1605"/>
    </row>
    <row r="8" spans="1:25" s="43" customFormat="1" ht="15" customHeight="1">
      <c r="A8" s="1607"/>
      <c r="B8" s="1621" t="s">
        <v>474</v>
      </c>
      <c r="C8" s="1609" t="s">
        <v>457</v>
      </c>
      <c r="D8" s="1610"/>
      <c r="E8" s="1610"/>
      <c r="F8" s="1610"/>
      <c r="G8" s="1610"/>
      <c r="H8" s="1610"/>
      <c r="I8" s="1611"/>
      <c r="J8" s="1621" t="s">
        <v>461</v>
      </c>
      <c r="K8" s="1605"/>
      <c r="L8" s="1607"/>
      <c r="M8" s="1602" t="s">
        <v>852</v>
      </c>
      <c r="N8" s="1603"/>
      <c r="O8" s="1603"/>
      <c r="P8" s="1604"/>
      <c r="Q8" s="1602" t="s">
        <v>853</v>
      </c>
      <c r="R8" s="1603"/>
      <c r="S8" s="1603"/>
      <c r="T8" s="1603"/>
      <c r="U8" s="1604"/>
      <c r="V8" s="1602" t="s">
        <v>854</v>
      </c>
      <c r="W8" s="1603"/>
      <c r="X8" s="1604"/>
      <c r="Y8" s="1605"/>
    </row>
    <row r="9" spans="1:25" s="43" customFormat="1" ht="15" customHeight="1">
      <c r="A9" s="1607"/>
      <c r="B9" s="1535"/>
      <c r="C9" s="1539" t="s">
        <v>864</v>
      </c>
      <c r="D9" s="1601"/>
      <c r="E9" s="1601"/>
      <c r="F9" s="1601"/>
      <c r="G9" s="1601"/>
      <c r="H9" s="1601"/>
      <c r="I9" s="1595"/>
      <c r="J9" s="1535"/>
      <c r="K9" s="1605"/>
      <c r="L9" s="1607"/>
      <c r="M9" s="1600" t="s">
        <v>867</v>
      </c>
      <c r="N9" s="1623"/>
      <c r="O9" s="1623"/>
      <c r="P9" s="1607"/>
      <c r="Q9" s="1600" t="s">
        <v>460</v>
      </c>
      <c r="R9" s="1623"/>
      <c r="S9" s="1623"/>
      <c r="T9" s="1623"/>
      <c r="U9" s="1607"/>
      <c r="V9" s="1600" t="s">
        <v>887</v>
      </c>
      <c r="W9" s="1601"/>
      <c r="X9" s="1595"/>
      <c r="Y9" s="1605"/>
    </row>
    <row r="10" spans="1:25" s="43" customFormat="1" ht="15" customHeight="1">
      <c r="A10" s="1607"/>
      <c r="B10" s="1535"/>
      <c r="C10" s="1598"/>
      <c r="D10" s="1599"/>
      <c r="E10" s="1599"/>
      <c r="F10" s="1599"/>
      <c r="G10" s="1599"/>
      <c r="H10" s="1599"/>
      <c r="I10" s="1596"/>
      <c r="J10" s="1535"/>
      <c r="K10" s="1605"/>
      <c r="L10" s="1607"/>
      <c r="M10" s="1624"/>
      <c r="N10" s="1625"/>
      <c r="O10" s="1625"/>
      <c r="P10" s="1608"/>
      <c r="Q10" s="1624"/>
      <c r="R10" s="1625"/>
      <c r="S10" s="1625"/>
      <c r="T10" s="1625"/>
      <c r="U10" s="1608"/>
      <c r="V10" s="1598"/>
      <c r="W10" s="1599"/>
      <c r="X10" s="1596"/>
      <c r="Y10" s="1605"/>
    </row>
    <row r="11" spans="1:25" s="43" customFormat="1" ht="15" customHeight="1">
      <c r="A11" s="1607"/>
      <c r="B11" s="552"/>
      <c r="C11" s="540" t="s">
        <v>475</v>
      </c>
      <c r="D11" s="553" t="s">
        <v>459</v>
      </c>
      <c r="E11" s="532" t="s">
        <v>476</v>
      </c>
      <c r="F11" s="540" t="s">
        <v>477</v>
      </c>
      <c r="G11" s="540" t="s">
        <v>478</v>
      </c>
      <c r="H11" s="830" t="s">
        <v>861</v>
      </c>
      <c r="I11" s="544" t="s">
        <v>479</v>
      </c>
      <c r="J11" s="539"/>
      <c r="K11" s="1605"/>
      <c r="L11" s="1607"/>
      <c r="M11" s="540" t="s">
        <v>462</v>
      </c>
      <c r="N11" s="542" t="s">
        <v>466</v>
      </c>
      <c r="O11" s="549" t="s">
        <v>872</v>
      </c>
      <c r="P11" s="542" t="s">
        <v>469</v>
      </c>
      <c r="Q11" s="531" t="s">
        <v>463</v>
      </c>
      <c r="R11" s="531" t="s">
        <v>464</v>
      </c>
      <c r="S11" s="543" t="s">
        <v>480</v>
      </c>
      <c r="T11" s="888" t="s">
        <v>883</v>
      </c>
      <c r="U11" s="531" t="s">
        <v>481</v>
      </c>
      <c r="V11" s="543" t="s">
        <v>855</v>
      </c>
      <c r="W11" s="550" t="s">
        <v>470</v>
      </c>
      <c r="X11" s="831" t="s">
        <v>856</v>
      </c>
      <c r="Y11" s="1605"/>
    </row>
    <row r="12" spans="1:25" s="43" customFormat="1" ht="15" customHeight="1">
      <c r="A12" s="1607"/>
      <c r="B12" s="1535" t="s">
        <v>868</v>
      </c>
      <c r="C12" s="830"/>
      <c r="D12" s="540"/>
      <c r="E12" s="541"/>
      <c r="F12" s="554"/>
      <c r="G12" s="554"/>
      <c r="I12" s="887"/>
      <c r="J12" s="1588" t="s">
        <v>869</v>
      </c>
      <c r="K12" s="1605"/>
      <c r="L12" s="1607"/>
      <c r="M12" s="540"/>
      <c r="N12" s="531" t="s">
        <v>870</v>
      </c>
      <c r="O12" s="531" t="s">
        <v>873</v>
      </c>
      <c r="P12" s="542" t="s">
        <v>468</v>
      </c>
      <c r="Q12" s="531"/>
      <c r="R12" s="541"/>
      <c r="S12" s="543" t="s">
        <v>455</v>
      </c>
      <c r="T12" s="531"/>
      <c r="U12" s="531" t="s">
        <v>465</v>
      </c>
      <c r="V12" s="543"/>
      <c r="W12" s="531" t="s">
        <v>858</v>
      </c>
      <c r="X12" s="551" t="s">
        <v>472</v>
      </c>
      <c r="Y12" s="1605"/>
    </row>
    <row r="13" spans="1:25" s="43" customFormat="1" ht="15" customHeight="1">
      <c r="A13" s="1607"/>
      <c r="B13" s="1535"/>
      <c r="C13" s="830"/>
      <c r="D13" s="540" t="s">
        <v>458</v>
      </c>
      <c r="E13" s="541" t="s">
        <v>89</v>
      </c>
      <c r="F13" s="554"/>
      <c r="G13" s="554" t="s">
        <v>286</v>
      </c>
      <c r="H13" s="554" t="s">
        <v>288</v>
      </c>
      <c r="I13" s="554" t="s">
        <v>289</v>
      </c>
      <c r="J13" s="1626"/>
      <c r="K13" s="1605"/>
      <c r="L13" s="1607"/>
      <c r="M13" s="540"/>
      <c r="N13" s="531" t="s">
        <v>871</v>
      </c>
      <c r="O13" s="531" t="s">
        <v>875</v>
      </c>
      <c r="P13" s="531" t="s">
        <v>876</v>
      </c>
      <c r="Q13" s="531"/>
      <c r="R13" s="541" t="s">
        <v>878</v>
      </c>
      <c r="S13" s="543" t="s">
        <v>879</v>
      </c>
      <c r="T13" s="531" t="s">
        <v>881</v>
      </c>
      <c r="U13" s="531" t="s">
        <v>884</v>
      </c>
      <c r="V13" s="543"/>
      <c r="W13" s="531"/>
      <c r="X13" s="551"/>
      <c r="Y13" s="1605"/>
    </row>
    <row r="14" spans="1:25" s="43" customFormat="1" ht="15" customHeight="1">
      <c r="A14" s="1608"/>
      <c r="B14" s="1620"/>
      <c r="C14" s="1316" t="s">
        <v>72</v>
      </c>
      <c r="D14" s="545" t="s">
        <v>1463</v>
      </c>
      <c r="E14" s="548" t="s">
        <v>1464</v>
      </c>
      <c r="F14" s="555" t="s">
        <v>287</v>
      </c>
      <c r="G14" s="555" t="s">
        <v>865</v>
      </c>
      <c r="H14" s="555" t="s">
        <v>223</v>
      </c>
      <c r="I14" s="555" t="s">
        <v>224</v>
      </c>
      <c r="J14" s="1627"/>
      <c r="K14" s="1606"/>
      <c r="L14" s="1608"/>
      <c r="M14" s="545" t="s">
        <v>72</v>
      </c>
      <c r="N14" s="546" t="s">
        <v>467</v>
      </c>
      <c r="O14" s="547" t="s">
        <v>874</v>
      </c>
      <c r="P14" s="546" t="s">
        <v>877</v>
      </c>
      <c r="Q14" s="547" t="s">
        <v>72</v>
      </c>
      <c r="R14" s="548" t="s">
        <v>91</v>
      </c>
      <c r="S14" s="835" t="s">
        <v>880</v>
      </c>
      <c r="T14" s="547" t="s">
        <v>882</v>
      </c>
      <c r="U14" s="547" t="s">
        <v>885</v>
      </c>
      <c r="V14" s="547" t="s">
        <v>72</v>
      </c>
      <c r="W14" s="839" t="s">
        <v>471</v>
      </c>
      <c r="X14" s="838" t="s">
        <v>473</v>
      </c>
      <c r="Y14" s="1606"/>
    </row>
    <row r="15" spans="1:25" s="43" customFormat="1" ht="19.5" customHeight="1">
      <c r="A15" s="1007">
        <v>2016</v>
      </c>
      <c r="B15" s="556">
        <v>2904</v>
      </c>
      <c r="C15" s="556">
        <v>2194</v>
      </c>
      <c r="D15" s="556">
        <v>239</v>
      </c>
      <c r="E15" s="556">
        <v>1791</v>
      </c>
      <c r="F15" s="556">
        <v>31</v>
      </c>
      <c r="G15" s="556">
        <v>41</v>
      </c>
      <c r="H15" s="556">
        <v>81</v>
      </c>
      <c r="I15" s="1009">
        <v>11</v>
      </c>
      <c r="J15" s="557">
        <v>105</v>
      </c>
      <c r="K15" s="1010">
        <v>2016</v>
      </c>
      <c r="L15" s="1011">
        <v>2016</v>
      </c>
      <c r="M15" s="556">
        <v>350</v>
      </c>
      <c r="N15" s="556">
        <v>175</v>
      </c>
      <c r="O15" s="556">
        <v>172</v>
      </c>
      <c r="P15" s="556">
        <v>3</v>
      </c>
      <c r="Q15" s="556">
        <v>47</v>
      </c>
      <c r="R15" s="556">
        <v>1</v>
      </c>
      <c r="S15" s="556">
        <v>46</v>
      </c>
      <c r="T15" s="556">
        <v>0</v>
      </c>
      <c r="U15" s="556">
        <v>0</v>
      </c>
      <c r="V15" s="556">
        <v>208</v>
      </c>
      <c r="W15" s="556">
        <v>0</v>
      </c>
      <c r="X15" s="557">
        <v>208</v>
      </c>
      <c r="Y15" s="1012">
        <v>2016</v>
      </c>
    </row>
    <row r="16" spans="1:25" s="43" customFormat="1" ht="19.5" customHeight="1">
      <c r="A16" s="1007">
        <v>2017</v>
      </c>
      <c r="B16" s="556">
        <v>2710</v>
      </c>
      <c r="C16" s="556">
        <v>2109</v>
      </c>
      <c r="D16" s="556">
        <v>201</v>
      </c>
      <c r="E16" s="556">
        <v>1755</v>
      </c>
      <c r="F16" s="556">
        <v>33</v>
      </c>
      <c r="G16" s="556">
        <v>35</v>
      </c>
      <c r="H16" s="556">
        <v>72</v>
      </c>
      <c r="I16" s="1009">
        <v>13</v>
      </c>
      <c r="J16" s="557">
        <v>111</v>
      </c>
      <c r="K16" s="1010">
        <v>2017</v>
      </c>
      <c r="L16" s="1011">
        <v>2017</v>
      </c>
      <c r="M16" s="556">
        <v>334</v>
      </c>
      <c r="N16" s="556">
        <v>166</v>
      </c>
      <c r="O16" s="556">
        <v>166</v>
      </c>
      <c r="P16" s="556">
        <v>2</v>
      </c>
      <c r="Q16" s="556">
        <v>51</v>
      </c>
      <c r="R16" s="556">
        <v>1</v>
      </c>
      <c r="S16" s="556">
        <v>50</v>
      </c>
      <c r="T16" s="556">
        <v>0</v>
      </c>
      <c r="U16" s="556">
        <v>0</v>
      </c>
      <c r="V16" s="556">
        <v>105</v>
      </c>
      <c r="W16" s="556">
        <v>0</v>
      </c>
      <c r="X16" s="557">
        <v>105</v>
      </c>
      <c r="Y16" s="1012">
        <v>2017</v>
      </c>
    </row>
    <row r="17" spans="1:25" s="43" customFormat="1" ht="19.5" customHeight="1">
      <c r="A17" s="1007">
        <v>2018</v>
      </c>
      <c r="B17" s="556">
        <v>2974</v>
      </c>
      <c r="C17" s="556">
        <v>2334</v>
      </c>
      <c r="D17" s="556">
        <v>226</v>
      </c>
      <c r="E17" s="556">
        <v>1927</v>
      </c>
      <c r="F17" s="556">
        <v>39</v>
      </c>
      <c r="G17" s="556">
        <v>43</v>
      </c>
      <c r="H17" s="556">
        <v>86</v>
      </c>
      <c r="I17" s="1009">
        <v>13</v>
      </c>
      <c r="J17" s="557">
        <v>109</v>
      </c>
      <c r="K17" s="1010">
        <v>2018</v>
      </c>
      <c r="L17" s="1011">
        <v>2018</v>
      </c>
      <c r="M17" s="556">
        <v>357</v>
      </c>
      <c r="N17" s="556">
        <v>174</v>
      </c>
      <c r="O17" s="556">
        <v>180</v>
      </c>
      <c r="P17" s="556">
        <v>3</v>
      </c>
      <c r="Q17" s="556">
        <v>55</v>
      </c>
      <c r="R17" s="556">
        <v>1</v>
      </c>
      <c r="S17" s="556">
        <v>54</v>
      </c>
      <c r="T17" s="556">
        <v>0</v>
      </c>
      <c r="U17" s="556">
        <v>0</v>
      </c>
      <c r="V17" s="556">
        <v>119</v>
      </c>
      <c r="W17" s="556">
        <v>0</v>
      </c>
      <c r="X17" s="556">
        <v>119</v>
      </c>
      <c r="Y17" s="1012">
        <v>2018</v>
      </c>
    </row>
    <row r="18" spans="1:25" s="43" customFormat="1" ht="19.5" customHeight="1">
      <c r="A18" s="973">
        <v>2019</v>
      </c>
      <c r="B18" s="556">
        <v>2715</v>
      </c>
      <c r="C18" s="556">
        <v>2115</v>
      </c>
      <c r="D18" s="556">
        <v>214</v>
      </c>
      <c r="E18" s="556">
        <v>1754</v>
      </c>
      <c r="F18" s="556">
        <v>34</v>
      </c>
      <c r="G18" s="556">
        <v>30</v>
      </c>
      <c r="H18" s="556">
        <v>71</v>
      </c>
      <c r="I18" s="556">
        <v>12</v>
      </c>
      <c r="J18" s="556">
        <v>122</v>
      </c>
      <c r="K18" s="972">
        <v>2019</v>
      </c>
      <c r="L18" s="973">
        <v>2019</v>
      </c>
      <c r="M18" s="556">
        <v>331</v>
      </c>
      <c r="N18" s="556">
        <v>169</v>
      </c>
      <c r="O18" s="556">
        <v>160</v>
      </c>
      <c r="P18" s="556">
        <v>2</v>
      </c>
      <c r="Q18" s="556">
        <v>53</v>
      </c>
      <c r="R18" s="556">
        <v>1</v>
      </c>
      <c r="S18" s="556">
        <v>52</v>
      </c>
      <c r="T18" s="556">
        <v>0</v>
      </c>
      <c r="U18" s="556">
        <v>0</v>
      </c>
      <c r="V18" s="556">
        <v>94</v>
      </c>
      <c r="W18" s="556">
        <v>0</v>
      </c>
      <c r="X18" s="556">
        <v>94</v>
      </c>
      <c r="Y18" s="972">
        <v>2019</v>
      </c>
    </row>
    <row r="19" spans="1:25" s="44" customFormat="1" ht="19.5" customHeight="1">
      <c r="A19" s="534">
        <v>2020</v>
      </c>
      <c r="B19" s="558">
        <f>SUM(B20:B35)</f>
        <v>2993</v>
      </c>
      <c r="C19" s="558">
        <f aca="true" t="shared" si="0" ref="C19:J19">SUM(C20:C35)</f>
        <v>2356</v>
      </c>
      <c r="D19" s="558">
        <f t="shared" si="0"/>
        <v>273</v>
      </c>
      <c r="E19" s="558">
        <f t="shared" si="0"/>
        <v>1919</v>
      </c>
      <c r="F19" s="558">
        <f t="shared" si="0"/>
        <v>39</v>
      </c>
      <c r="G19" s="558">
        <f t="shared" si="0"/>
        <v>30</v>
      </c>
      <c r="H19" s="558">
        <f t="shared" si="0"/>
        <v>71</v>
      </c>
      <c r="I19" s="558">
        <f t="shared" si="0"/>
        <v>24</v>
      </c>
      <c r="J19" s="558">
        <f t="shared" si="0"/>
        <v>106</v>
      </c>
      <c r="K19" s="559">
        <v>2020</v>
      </c>
      <c r="L19" s="560">
        <v>2020</v>
      </c>
      <c r="M19" s="558">
        <f>SUM(M20:M35)</f>
        <v>359</v>
      </c>
      <c r="N19" s="558">
        <f aca="true" t="shared" si="1" ref="N19:X19">SUM(N20:N35)</f>
        <v>180</v>
      </c>
      <c r="O19" s="558">
        <f t="shared" si="1"/>
        <v>176</v>
      </c>
      <c r="P19" s="558">
        <f t="shared" si="1"/>
        <v>3</v>
      </c>
      <c r="Q19" s="558">
        <f t="shared" si="1"/>
        <v>59</v>
      </c>
      <c r="R19" s="558">
        <f t="shared" si="1"/>
        <v>1</v>
      </c>
      <c r="S19" s="558">
        <f t="shared" si="1"/>
        <v>56</v>
      </c>
      <c r="T19" s="558">
        <f t="shared" si="1"/>
        <v>0</v>
      </c>
      <c r="U19" s="558">
        <f t="shared" si="1"/>
        <v>2</v>
      </c>
      <c r="V19" s="558">
        <f t="shared" si="1"/>
        <v>113</v>
      </c>
      <c r="W19" s="558">
        <f t="shared" si="1"/>
        <v>0</v>
      </c>
      <c r="X19" s="558">
        <f t="shared" si="1"/>
        <v>113</v>
      </c>
      <c r="Y19" s="561">
        <v>2020</v>
      </c>
    </row>
    <row r="20" spans="1:25" s="44" customFormat="1" ht="19.5" customHeight="1">
      <c r="A20" s="536" t="s">
        <v>802</v>
      </c>
      <c r="B20" s="519">
        <f aca="true" t="shared" si="2" ref="B20:B35">SUM(C20+J20+M20+Q20+V20)</f>
        <v>217</v>
      </c>
      <c r="C20" s="519">
        <f aca="true" t="shared" si="3" ref="C20:C35">SUM(D20+E20+F20+G20+H20+I20)</f>
        <v>184</v>
      </c>
      <c r="D20" s="519">
        <v>25</v>
      </c>
      <c r="E20" s="519">
        <v>147</v>
      </c>
      <c r="F20" s="519">
        <v>2</v>
      </c>
      <c r="G20" s="562">
        <v>5</v>
      </c>
      <c r="H20" s="519">
        <v>5</v>
      </c>
      <c r="I20" s="519">
        <v>0</v>
      </c>
      <c r="J20" s="519">
        <v>6</v>
      </c>
      <c r="K20" s="538" t="s">
        <v>225</v>
      </c>
      <c r="L20" s="563" t="s">
        <v>802</v>
      </c>
      <c r="M20" s="519">
        <f aca="true" t="shared" si="4" ref="M20:M35">SUM(N20:P20)</f>
        <v>22</v>
      </c>
      <c r="N20" s="519">
        <v>8</v>
      </c>
      <c r="O20" s="513">
        <v>14</v>
      </c>
      <c r="P20" s="519">
        <v>0</v>
      </c>
      <c r="Q20" s="519">
        <f aca="true" t="shared" si="5" ref="Q20:Q35">SUM(R20:U20)</f>
        <v>4</v>
      </c>
      <c r="R20" s="519">
        <v>0</v>
      </c>
      <c r="S20" s="519">
        <v>4</v>
      </c>
      <c r="T20" s="519">
        <v>0</v>
      </c>
      <c r="U20" s="519">
        <v>0</v>
      </c>
      <c r="V20" s="519">
        <f aca="true" t="shared" si="6" ref="V20:V35">SUM(W20:X20)</f>
        <v>1</v>
      </c>
      <c r="W20" s="519">
        <v>0</v>
      </c>
      <c r="X20" s="524">
        <v>1</v>
      </c>
      <c r="Y20" s="538" t="s">
        <v>225</v>
      </c>
    </row>
    <row r="21" spans="1:25" s="44" customFormat="1" ht="19.5" customHeight="1">
      <c r="A21" s="536" t="s">
        <v>859</v>
      </c>
      <c r="B21" s="519">
        <f t="shared" si="2"/>
        <v>37</v>
      </c>
      <c r="C21" s="519">
        <f t="shared" si="3"/>
        <v>25</v>
      </c>
      <c r="D21" s="519">
        <v>3</v>
      </c>
      <c r="E21" s="519">
        <v>20</v>
      </c>
      <c r="F21" s="519">
        <v>0</v>
      </c>
      <c r="G21" s="519">
        <v>1</v>
      </c>
      <c r="H21" s="519">
        <v>0</v>
      </c>
      <c r="I21" s="519">
        <v>1</v>
      </c>
      <c r="J21" s="519">
        <v>3</v>
      </c>
      <c r="K21" s="538" t="s">
        <v>226</v>
      </c>
      <c r="L21" s="563" t="s">
        <v>482</v>
      </c>
      <c r="M21" s="519">
        <f t="shared" si="4"/>
        <v>7</v>
      </c>
      <c r="N21" s="519">
        <v>4</v>
      </c>
      <c r="O21" s="513">
        <v>3</v>
      </c>
      <c r="P21" s="519">
        <v>0</v>
      </c>
      <c r="Q21" s="519">
        <f t="shared" si="5"/>
        <v>2</v>
      </c>
      <c r="R21" s="519">
        <v>0</v>
      </c>
      <c r="S21" s="512">
        <v>1</v>
      </c>
      <c r="T21" s="519">
        <v>0</v>
      </c>
      <c r="U21" s="524">
        <v>1</v>
      </c>
      <c r="V21" s="519">
        <f t="shared" si="6"/>
        <v>0</v>
      </c>
      <c r="W21" s="519">
        <v>0</v>
      </c>
      <c r="X21" s="519">
        <v>0</v>
      </c>
      <c r="Y21" s="538" t="s">
        <v>227</v>
      </c>
    </row>
    <row r="22" spans="1:25" s="44" customFormat="1" ht="19.5" customHeight="1">
      <c r="A22" s="536" t="s">
        <v>483</v>
      </c>
      <c r="B22" s="519">
        <f t="shared" si="2"/>
        <v>123</v>
      </c>
      <c r="C22" s="519">
        <f t="shared" si="3"/>
        <v>81</v>
      </c>
      <c r="D22" s="519">
        <v>16</v>
      </c>
      <c r="E22" s="519">
        <v>58</v>
      </c>
      <c r="F22" s="519">
        <v>0</v>
      </c>
      <c r="G22" s="513">
        <v>1</v>
      </c>
      <c r="H22" s="519">
        <v>0</v>
      </c>
      <c r="I22" s="513">
        <v>6</v>
      </c>
      <c r="J22" s="519">
        <v>16</v>
      </c>
      <c r="K22" s="538" t="s">
        <v>228</v>
      </c>
      <c r="L22" s="563" t="s">
        <v>792</v>
      </c>
      <c r="M22" s="519">
        <f t="shared" si="4"/>
        <v>20</v>
      </c>
      <c r="N22" s="519">
        <v>11</v>
      </c>
      <c r="O22" s="513">
        <v>8</v>
      </c>
      <c r="P22" s="524">
        <v>1</v>
      </c>
      <c r="Q22" s="519">
        <f t="shared" si="5"/>
        <v>2</v>
      </c>
      <c r="R22" s="524">
        <v>1</v>
      </c>
      <c r="S22" s="519">
        <v>1</v>
      </c>
      <c r="T22" s="519">
        <v>0</v>
      </c>
      <c r="U22" s="519">
        <v>0</v>
      </c>
      <c r="V22" s="519">
        <f t="shared" si="6"/>
        <v>4</v>
      </c>
      <c r="W22" s="519">
        <v>0</v>
      </c>
      <c r="X22" s="519">
        <v>4</v>
      </c>
      <c r="Y22" s="538" t="s">
        <v>228</v>
      </c>
    </row>
    <row r="23" spans="1:25" s="44" customFormat="1" ht="19.5" customHeight="1">
      <c r="A23" s="536" t="s">
        <v>803</v>
      </c>
      <c r="B23" s="519">
        <f t="shared" si="2"/>
        <v>106</v>
      </c>
      <c r="C23" s="519">
        <f t="shared" si="3"/>
        <v>81</v>
      </c>
      <c r="D23" s="519">
        <v>8</v>
      </c>
      <c r="E23" s="519">
        <v>68</v>
      </c>
      <c r="F23" s="519">
        <v>0</v>
      </c>
      <c r="G23" s="513">
        <v>2</v>
      </c>
      <c r="H23" s="519">
        <v>1</v>
      </c>
      <c r="I23" s="513">
        <v>2</v>
      </c>
      <c r="J23" s="519">
        <v>6</v>
      </c>
      <c r="K23" s="538" t="s">
        <v>229</v>
      </c>
      <c r="L23" s="563" t="s">
        <v>803</v>
      </c>
      <c r="M23" s="519">
        <f t="shared" si="4"/>
        <v>15</v>
      </c>
      <c r="N23" s="519">
        <v>11</v>
      </c>
      <c r="O23" s="513">
        <v>3</v>
      </c>
      <c r="P23" s="524">
        <v>1</v>
      </c>
      <c r="Q23" s="519">
        <f t="shared" si="5"/>
        <v>2</v>
      </c>
      <c r="R23" s="519">
        <v>0</v>
      </c>
      <c r="S23" s="512">
        <v>2</v>
      </c>
      <c r="T23" s="519">
        <v>0</v>
      </c>
      <c r="U23" s="519">
        <v>0</v>
      </c>
      <c r="V23" s="519">
        <f t="shared" si="6"/>
        <v>2</v>
      </c>
      <c r="W23" s="519">
        <v>0</v>
      </c>
      <c r="X23" s="519">
        <v>2</v>
      </c>
      <c r="Y23" s="538" t="s">
        <v>229</v>
      </c>
    </row>
    <row r="24" spans="1:25" s="44" customFormat="1" ht="19.5" customHeight="1">
      <c r="A24" s="536" t="s">
        <v>793</v>
      </c>
      <c r="B24" s="519">
        <f t="shared" si="2"/>
        <v>149</v>
      </c>
      <c r="C24" s="519">
        <f t="shared" si="3"/>
        <v>131</v>
      </c>
      <c r="D24" s="519">
        <v>6</v>
      </c>
      <c r="E24" s="519">
        <v>124</v>
      </c>
      <c r="F24" s="519">
        <v>0</v>
      </c>
      <c r="G24" s="513">
        <v>1</v>
      </c>
      <c r="H24" s="519">
        <v>0</v>
      </c>
      <c r="I24" s="519">
        <v>0</v>
      </c>
      <c r="J24" s="519">
        <v>2</v>
      </c>
      <c r="K24" s="538" t="s">
        <v>230</v>
      </c>
      <c r="L24" s="563" t="s">
        <v>485</v>
      </c>
      <c r="M24" s="519">
        <f t="shared" si="4"/>
        <v>13</v>
      </c>
      <c r="N24" s="519">
        <v>8</v>
      </c>
      <c r="O24" s="513">
        <v>4</v>
      </c>
      <c r="P24" s="524">
        <v>1</v>
      </c>
      <c r="Q24" s="519">
        <f t="shared" si="5"/>
        <v>1</v>
      </c>
      <c r="R24" s="519">
        <v>0</v>
      </c>
      <c r="S24" s="519">
        <v>1</v>
      </c>
      <c r="T24" s="519">
        <v>0</v>
      </c>
      <c r="U24" s="519">
        <v>0</v>
      </c>
      <c r="V24" s="519">
        <f t="shared" si="6"/>
        <v>2</v>
      </c>
      <c r="W24" s="519">
        <v>0</v>
      </c>
      <c r="X24" s="524">
        <v>2</v>
      </c>
      <c r="Y24" s="538" t="s">
        <v>230</v>
      </c>
    </row>
    <row r="25" spans="1:25" s="44" customFormat="1" ht="19.5" customHeight="1">
      <c r="A25" s="536" t="s">
        <v>486</v>
      </c>
      <c r="B25" s="519">
        <f t="shared" si="2"/>
        <v>69</v>
      </c>
      <c r="C25" s="519">
        <f t="shared" si="3"/>
        <v>36</v>
      </c>
      <c r="D25" s="519">
        <v>5</v>
      </c>
      <c r="E25" s="519">
        <v>31</v>
      </c>
      <c r="F25" s="519">
        <v>0</v>
      </c>
      <c r="G25" s="519">
        <v>0</v>
      </c>
      <c r="H25" s="519">
        <v>0</v>
      </c>
      <c r="I25" s="519">
        <v>0</v>
      </c>
      <c r="J25" s="519">
        <v>2</v>
      </c>
      <c r="K25" s="538" t="s">
        <v>231</v>
      </c>
      <c r="L25" s="563" t="s">
        <v>794</v>
      </c>
      <c r="M25" s="519">
        <f t="shared" si="4"/>
        <v>21</v>
      </c>
      <c r="N25" s="519">
        <v>13</v>
      </c>
      <c r="O25" s="513">
        <v>8</v>
      </c>
      <c r="P25" s="519">
        <v>0</v>
      </c>
      <c r="Q25" s="519">
        <f t="shared" si="5"/>
        <v>8</v>
      </c>
      <c r="R25" s="519">
        <v>0</v>
      </c>
      <c r="S25" s="519">
        <v>8</v>
      </c>
      <c r="T25" s="519">
        <v>0</v>
      </c>
      <c r="U25" s="519">
        <v>0</v>
      </c>
      <c r="V25" s="519">
        <f t="shared" si="6"/>
        <v>2</v>
      </c>
      <c r="W25" s="519">
        <v>0</v>
      </c>
      <c r="X25" s="524">
        <v>2</v>
      </c>
      <c r="Y25" s="538" t="s">
        <v>231</v>
      </c>
    </row>
    <row r="26" spans="1:25" s="44" customFormat="1" ht="19.5" customHeight="1">
      <c r="A26" s="536" t="s">
        <v>862</v>
      </c>
      <c r="B26" s="519">
        <f t="shared" si="2"/>
        <v>55</v>
      </c>
      <c r="C26" s="519">
        <f t="shared" si="3"/>
        <v>34</v>
      </c>
      <c r="D26" s="519">
        <v>1</v>
      </c>
      <c r="E26" s="519">
        <v>33</v>
      </c>
      <c r="F26" s="519">
        <v>0</v>
      </c>
      <c r="G26" s="519">
        <v>0</v>
      </c>
      <c r="H26" s="519">
        <v>0</v>
      </c>
      <c r="I26" s="519">
        <v>0</v>
      </c>
      <c r="J26" s="519">
        <v>6</v>
      </c>
      <c r="K26" s="538" t="s">
        <v>232</v>
      </c>
      <c r="L26" s="563" t="s">
        <v>804</v>
      </c>
      <c r="M26" s="519">
        <f t="shared" si="4"/>
        <v>13</v>
      </c>
      <c r="N26" s="519">
        <v>8</v>
      </c>
      <c r="O26" s="513">
        <v>5</v>
      </c>
      <c r="P26" s="519">
        <v>0</v>
      </c>
      <c r="Q26" s="519">
        <f t="shared" si="5"/>
        <v>0</v>
      </c>
      <c r="R26" s="519">
        <v>0</v>
      </c>
      <c r="S26" s="519">
        <v>0</v>
      </c>
      <c r="T26" s="519">
        <v>0</v>
      </c>
      <c r="U26" s="519">
        <v>0</v>
      </c>
      <c r="V26" s="519">
        <f t="shared" si="6"/>
        <v>2</v>
      </c>
      <c r="W26" s="519">
        <v>0</v>
      </c>
      <c r="X26" s="519">
        <v>2</v>
      </c>
      <c r="Y26" s="538" t="s">
        <v>232</v>
      </c>
    </row>
    <row r="27" spans="1:25" s="44" customFormat="1" ht="19.5" customHeight="1">
      <c r="A27" s="536" t="s">
        <v>795</v>
      </c>
      <c r="B27" s="519">
        <f t="shared" si="2"/>
        <v>89</v>
      </c>
      <c r="C27" s="519">
        <f t="shared" si="3"/>
        <v>49</v>
      </c>
      <c r="D27" s="519">
        <v>3</v>
      </c>
      <c r="E27" s="519">
        <v>46</v>
      </c>
      <c r="F27" s="519">
        <v>0</v>
      </c>
      <c r="G27" s="519">
        <v>0</v>
      </c>
      <c r="H27" s="519">
        <v>0</v>
      </c>
      <c r="I27" s="519">
        <v>0</v>
      </c>
      <c r="J27" s="519">
        <v>5</v>
      </c>
      <c r="K27" s="538" t="s">
        <v>233</v>
      </c>
      <c r="L27" s="563" t="s">
        <v>489</v>
      </c>
      <c r="M27" s="519">
        <f t="shared" si="4"/>
        <v>27</v>
      </c>
      <c r="N27" s="519">
        <v>23</v>
      </c>
      <c r="O27" s="513">
        <v>4</v>
      </c>
      <c r="P27" s="519">
        <v>0</v>
      </c>
      <c r="Q27" s="519">
        <f t="shared" si="5"/>
        <v>5</v>
      </c>
      <c r="R27" s="519">
        <v>0</v>
      </c>
      <c r="S27" s="519">
        <v>4</v>
      </c>
      <c r="T27" s="519">
        <v>0</v>
      </c>
      <c r="U27" s="524">
        <v>1</v>
      </c>
      <c r="V27" s="519">
        <f t="shared" si="6"/>
        <v>3</v>
      </c>
      <c r="W27" s="519">
        <v>0</v>
      </c>
      <c r="X27" s="519">
        <v>3</v>
      </c>
      <c r="Y27" s="538" t="s">
        <v>233</v>
      </c>
    </row>
    <row r="28" spans="1:25" s="44" customFormat="1" ht="19.5" customHeight="1">
      <c r="A28" s="536" t="s">
        <v>805</v>
      </c>
      <c r="B28" s="519">
        <f t="shared" si="2"/>
        <v>27</v>
      </c>
      <c r="C28" s="519">
        <f t="shared" si="3"/>
        <v>16</v>
      </c>
      <c r="D28" s="519">
        <v>3</v>
      </c>
      <c r="E28" s="519">
        <v>13</v>
      </c>
      <c r="F28" s="519">
        <v>0</v>
      </c>
      <c r="G28" s="519">
        <v>0</v>
      </c>
      <c r="H28" s="519">
        <v>0</v>
      </c>
      <c r="I28" s="519">
        <v>0</v>
      </c>
      <c r="J28" s="519">
        <v>2</v>
      </c>
      <c r="K28" s="538" t="s">
        <v>234</v>
      </c>
      <c r="L28" s="563" t="s">
        <v>490</v>
      </c>
      <c r="M28" s="519">
        <f t="shared" si="4"/>
        <v>6</v>
      </c>
      <c r="N28" s="519"/>
      <c r="O28" s="513">
        <v>6</v>
      </c>
      <c r="P28" s="519">
        <v>0</v>
      </c>
      <c r="Q28" s="519">
        <f t="shared" si="5"/>
        <v>0</v>
      </c>
      <c r="R28" s="519">
        <v>0</v>
      </c>
      <c r="S28" s="519">
        <v>0</v>
      </c>
      <c r="T28" s="519">
        <v>0</v>
      </c>
      <c r="U28" s="519">
        <v>0</v>
      </c>
      <c r="V28" s="519">
        <f t="shared" si="6"/>
        <v>3</v>
      </c>
      <c r="W28" s="519">
        <v>0</v>
      </c>
      <c r="X28" s="524">
        <v>3</v>
      </c>
      <c r="Y28" s="538" t="s">
        <v>234</v>
      </c>
    </row>
    <row r="29" spans="1:25" s="44" customFormat="1" ht="19.5" customHeight="1">
      <c r="A29" s="536" t="s">
        <v>806</v>
      </c>
      <c r="B29" s="519">
        <f t="shared" si="2"/>
        <v>22</v>
      </c>
      <c r="C29" s="519">
        <f t="shared" si="3"/>
        <v>12</v>
      </c>
      <c r="D29" s="519">
        <v>1</v>
      </c>
      <c r="E29" s="519">
        <v>11</v>
      </c>
      <c r="F29" s="519">
        <v>0</v>
      </c>
      <c r="G29" s="519">
        <v>0</v>
      </c>
      <c r="H29" s="519">
        <v>0</v>
      </c>
      <c r="I29" s="519">
        <v>0</v>
      </c>
      <c r="J29" s="519">
        <v>2</v>
      </c>
      <c r="K29" s="538" t="s">
        <v>235</v>
      </c>
      <c r="L29" s="563" t="s">
        <v>806</v>
      </c>
      <c r="M29" s="519">
        <f t="shared" si="4"/>
        <v>7</v>
      </c>
      <c r="N29" s="519">
        <v>4</v>
      </c>
      <c r="O29" s="513">
        <v>3</v>
      </c>
      <c r="P29" s="519">
        <v>0</v>
      </c>
      <c r="Q29" s="519">
        <f t="shared" si="5"/>
        <v>1</v>
      </c>
      <c r="R29" s="519">
        <v>0</v>
      </c>
      <c r="S29" s="519">
        <v>1</v>
      </c>
      <c r="T29" s="519">
        <v>0</v>
      </c>
      <c r="U29" s="519">
        <v>0</v>
      </c>
      <c r="V29" s="519">
        <f t="shared" si="6"/>
        <v>0</v>
      </c>
      <c r="W29" s="519">
        <v>0</v>
      </c>
      <c r="X29" s="519">
        <v>0</v>
      </c>
      <c r="Y29" s="538" t="s">
        <v>235</v>
      </c>
    </row>
    <row r="30" spans="1:25" s="44" customFormat="1" ht="19.5" customHeight="1">
      <c r="A30" s="536" t="s">
        <v>807</v>
      </c>
      <c r="B30" s="519">
        <f t="shared" si="2"/>
        <v>106</v>
      </c>
      <c r="C30" s="519">
        <f t="shared" si="3"/>
        <v>68</v>
      </c>
      <c r="D30" s="519">
        <v>3</v>
      </c>
      <c r="E30" s="519">
        <v>64</v>
      </c>
      <c r="F30" s="519">
        <v>0</v>
      </c>
      <c r="G30" s="513">
        <v>1</v>
      </c>
      <c r="H30" s="519">
        <v>0</v>
      </c>
      <c r="I30" s="519">
        <v>0</v>
      </c>
      <c r="J30" s="519">
        <v>3</v>
      </c>
      <c r="K30" s="538" t="s">
        <v>236</v>
      </c>
      <c r="L30" s="563" t="s">
        <v>807</v>
      </c>
      <c r="M30" s="519">
        <f t="shared" si="4"/>
        <v>6</v>
      </c>
      <c r="N30" s="519">
        <v>3</v>
      </c>
      <c r="O30" s="513">
        <v>3</v>
      </c>
      <c r="P30" s="519">
        <v>0</v>
      </c>
      <c r="Q30" s="519">
        <f t="shared" si="5"/>
        <v>1</v>
      </c>
      <c r="R30" s="519">
        <v>0</v>
      </c>
      <c r="S30" s="519">
        <v>1</v>
      </c>
      <c r="T30" s="519">
        <v>0</v>
      </c>
      <c r="U30" s="519">
        <v>0</v>
      </c>
      <c r="V30" s="519">
        <f t="shared" si="6"/>
        <v>28</v>
      </c>
      <c r="W30" s="519">
        <v>0</v>
      </c>
      <c r="X30" s="524">
        <v>28</v>
      </c>
      <c r="Y30" s="538" t="s">
        <v>237</v>
      </c>
    </row>
    <row r="31" spans="1:25" s="44" customFormat="1" ht="19.5" customHeight="1">
      <c r="A31" s="536" t="s">
        <v>808</v>
      </c>
      <c r="B31" s="519">
        <f t="shared" si="2"/>
        <v>474</v>
      </c>
      <c r="C31" s="519">
        <f t="shared" si="3"/>
        <v>382</v>
      </c>
      <c r="D31" s="519">
        <v>53</v>
      </c>
      <c r="E31" s="519">
        <v>292</v>
      </c>
      <c r="F31" s="519">
        <v>8</v>
      </c>
      <c r="G31" s="513">
        <v>9</v>
      </c>
      <c r="H31" s="519">
        <v>19</v>
      </c>
      <c r="I31" s="519">
        <v>1</v>
      </c>
      <c r="J31" s="519">
        <v>12</v>
      </c>
      <c r="K31" s="538" t="s">
        <v>238</v>
      </c>
      <c r="L31" s="563" t="s">
        <v>808</v>
      </c>
      <c r="M31" s="519">
        <f t="shared" si="4"/>
        <v>62</v>
      </c>
      <c r="N31" s="519">
        <v>14</v>
      </c>
      <c r="O31" s="513">
        <v>48</v>
      </c>
      <c r="P31" s="519">
        <v>0</v>
      </c>
      <c r="Q31" s="519">
        <f t="shared" si="5"/>
        <v>6</v>
      </c>
      <c r="R31" s="519">
        <v>0</v>
      </c>
      <c r="S31" s="512">
        <v>6</v>
      </c>
      <c r="T31" s="519">
        <v>0</v>
      </c>
      <c r="U31" s="519">
        <v>0</v>
      </c>
      <c r="V31" s="519">
        <f t="shared" si="6"/>
        <v>12</v>
      </c>
      <c r="W31" s="519">
        <v>0</v>
      </c>
      <c r="X31" s="524">
        <v>12</v>
      </c>
      <c r="Y31" s="538" t="s">
        <v>238</v>
      </c>
    </row>
    <row r="32" spans="1:25" s="44" customFormat="1" ht="19.5" customHeight="1">
      <c r="A32" s="536" t="s">
        <v>796</v>
      </c>
      <c r="B32" s="519">
        <f t="shared" si="2"/>
        <v>170</v>
      </c>
      <c r="C32" s="519">
        <f t="shared" si="3"/>
        <v>102</v>
      </c>
      <c r="D32" s="519">
        <v>21</v>
      </c>
      <c r="E32" s="519">
        <v>75</v>
      </c>
      <c r="F32" s="519">
        <v>4</v>
      </c>
      <c r="G32" s="519">
        <v>0</v>
      </c>
      <c r="H32" s="519">
        <v>1</v>
      </c>
      <c r="I32" s="513">
        <v>1</v>
      </c>
      <c r="J32" s="519">
        <v>5</v>
      </c>
      <c r="K32" s="538" t="s">
        <v>74</v>
      </c>
      <c r="L32" s="563" t="s">
        <v>495</v>
      </c>
      <c r="M32" s="519">
        <f t="shared" si="4"/>
        <v>39</v>
      </c>
      <c r="N32" s="519">
        <v>27</v>
      </c>
      <c r="O32" s="513">
        <v>12</v>
      </c>
      <c r="P32" s="519">
        <v>0</v>
      </c>
      <c r="Q32" s="519">
        <f t="shared" si="5"/>
        <v>1</v>
      </c>
      <c r="R32" s="519">
        <v>0</v>
      </c>
      <c r="S32" s="512">
        <v>1</v>
      </c>
      <c r="T32" s="519">
        <v>0</v>
      </c>
      <c r="U32" s="519">
        <v>0</v>
      </c>
      <c r="V32" s="519">
        <f t="shared" si="6"/>
        <v>23</v>
      </c>
      <c r="W32" s="519">
        <v>0</v>
      </c>
      <c r="X32" s="524">
        <v>23</v>
      </c>
      <c r="Y32" s="538" t="s">
        <v>74</v>
      </c>
    </row>
    <row r="33" spans="1:25" s="44" customFormat="1" ht="19.5" customHeight="1">
      <c r="A33" s="536" t="s">
        <v>797</v>
      </c>
      <c r="B33" s="519">
        <f t="shared" si="2"/>
        <v>692</v>
      </c>
      <c r="C33" s="519">
        <f t="shared" si="3"/>
        <v>623</v>
      </c>
      <c r="D33" s="519">
        <v>67</v>
      </c>
      <c r="E33" s="519">
        <v>519</v>
      </c>
      <c r="F33" s="519">
        <v>15</v>
      </c>
      <c r="G33" s="513">
        <v>2</v>
      </c>
      <c r="H33" s="519">
        <v>19</v>
      </c>
      <c r="I33" s="513">
        <v>1</v>
      </c>
      <c r="J33" s="519">
        <v>14</v>
      </c>
      <c r="K33" s="538" t="s">
        <v>75</v>
      </c>
      <c r="L33" s="563" t="s">
        <v>797</v>
      </c>
      <c r="M33" s="519">
        <f t="shared" si="4"/>
        <v>34</v>
      </c>
      <c r="N33" s="519">
        <v>5</v>
      </c>
      <c r="O33" s="513">
        <v>29</v>
      </c>
      <c r="P33" s="519">
        <v>0</v>
      </c>
      <c r="Q33" s="519">
        <f t="shared" si="5"/>
        <v>2</v>
      </c>
      <c r="R33" s="519">
        <v>0</v>
      </c>
      <c r="S33" s="512">
        <v>2</v>
      </c>
      <c r="T33" s="519">
        <v>0</v>
      </c>
      <c r="U33" s="519">
        <v>0</v>
      </c>
      <c r="V33" s="519">
        <f t="shared" si="6"/>
        <v>19</v>
      </c>
      <c r="W33" s="519">
        <v>0</v>
      </c>
      <c r="X33" s="524">
        <v>19</v>
      </c>
      <c r="Y33" s="538" t="s">
        <v>75</v>
      </c>
    </row>
    <row r="34" spans="1:25" s="44" customFormat="1" ht="19.5" customHeight="1">
      <c r="A34" s="536" t="s">
        <v>798</v>
      </c>
      <c r="B34" s="519">
        <f t="shared" si="2"/>
        <v>181</v>
      </c>
      <c r="C34" s="519">
        <f t="shared" si="3"/>
        <v>134</v>
      </c>
      <c r="D34" s="519">
        <v>27</v>
      </c>
      <c r="E34" s="519">
        <v>97</v>
      </c>
      <c r="F34" s="519">
        <v>8</v>
      </c>
      <c r="G34" s="513">
        <v>1</v>
      </c>
      <c r="H34" s="519">
        <v>1</v>
      </c>
      <c r="I34" s="519">
        <v>0</v>
      </c>
      <c r="J34" s="519">
        <v>11</v>
      </c>
      <c r="K34" s="538" t="s">
        <v>76</v>
      </c>
      <c r="L34" s="563" t="s">
        <v>798</v>
      </c>
      <c r="M34" s="519">
        <f t="shared" si="4"/>
        <v>23</v>
      </c>
      <c r="N34" s="519">
        <v>5</v>
      </c>
      <c r="O34" s="513">
        <v>18</v>
      </c>
      <c r="P34" s="519">
        <v>0</v>
      </c>
      <c r="Q34" s="519">
        <f t="shared" si="5"/>
        <v>1</v>
      </c>
      <c r="R34" s="519">
        <v>0</v>
      </c>
      <c r="S34" s="512">
        <v>1</v>
      </c>
      <c r="T34" s="519">
        <v>0</v>
      </c>
      <c r="U34" s="519">
        <v>0</v>
      </c>
      <c r="V34" s="519">
        <f t="shared" si="6"/>
        <v>12</v>
      </c>
      <c r="W34" s="519">
        <v>0</v>
      </c>
      <c r="X34" s="524">
        <v>12</v>
      </c>
      <c r="Y34" s="538" t="s">
        <v>76</v>
      </c>
    </row>
    <row r="35" spans="1:25" s="44" customFormat="1" ht="19.5" customHeight="1">
      <c r="A35" s="536" t="s">
        <v>809</v>
      </c>
      <c r="B35" s="519">
        <f t="shared" si="2"/>
        <v>476</v>
      </c>
      <c r="C35" s="519">
        <f t="shared" si="3"/>
        <v>398</v>
      </c>
      <c r="D35" s="519">
        <v>31</v>
      </c>
      <c r="E35" s="519">
        <v>321</v>
      </c>
      <c r="F35" s="519">
        <v>2</v>
      </c>
      <c r="G35" s="513">
        <v>7</v>
      </c>
      <c r="H35" s="519">
        <v>25</v>
      </c>
      <c r="I35" s="519">
        <v>12</v>
      </c>
      <c r="J35" s="564">
        <v>11</v>
      </c>
      <c r="K35" s="538" t="s">
        <v>77</v>
      </c>
      <c r="L35" s="563" t="s">
        <v>809</v>
      </c>
      <c r="M35" s="519">
        <f t="shared" si="4"/>
        <v>44</v>
      </c>
      <c r="N35" s="519">
        <v>36</v>
      </c>
      <c r="O35" s="513">
        <v>8</v>
      </c>
      <c r="P35" s="519">
        <v>0</v>
      </c>
      <c r="Q35" s="519">
        <f t="shared" si="5"/>
        <v>23</v>
      </c>
      <c r="R35" s="519">
        <v>0</v>
      </c>
      <c r="S35" s="512">
        <v>23</v>
      </c>
      <c r="T35" s="519">
        <v>0</v>
      </c>
      <c r="U35" s="519">
        <v>0</v>
      </c>
      <c r="V35" s="519">
        <f t="shared" si="6"/>
        <v>0</v>
      </c>
      <c r="W35" s="519">
        <v>0</v>
      </c>
      <c r="X35" s="519">
        <v>0</v>
      </c>
      <c r="Y35" s="538" t="s">
        <v>77</v>
      </c>
    </row>
    <row r="36" spans="1:25" ht="3" customHeight="1" thickBot="1">
      <c r="A36" s="221"/>
      <c r="B36" s="400"/>
      <c r="C36" s="401"/>
      <c r="D36" s="401"/>
      <c r="E36" s="188"/>
      <c r="F36" s="400"/>
      <c r="G36" s="202"/>
      <c r="H36" s="202"/>
      <c r="I36" s="202"/>
      <c r="J36" s="402"/>
      <c r="K36" s="202"/>
      <c r="L36" s="221"/>
      <c r="M36" s="401"/>
      <c r="N36" s="202"/>
      <c r="O36" s="202"/>
      <c r="P36" s="202"/>
      <c r="Q36" s="403"/>
      <c r="R36" s="202"/>
      <c r="S36" s="202"/>
      <c r="T36" s="202"/>
      <c r="U36" s="202"/>
      <c r="V36" s="202"/>
      <c r="W36" s="202"/>
      <c r="X36" s="221"/>
      <c r="Y36" s="202"/>
    </row>
    <row r="37" spans="1:25" s="387" customFormat="1" ht="12" customHeight="1" thickTop="1">
      <c r="A37" s="32" t="s">
        <v>308</v>
      </c>
      <c r="B37" s="404"/>
      <c r="C37" s="188"/>
      <c r="D37" s="188"/>
      <c r="E37" s="886"/>
      <c r="F37" s="38" t="s">
        <v>6</v>
      </c>
      <c r="G37" s="188"/>
      <c r="H37" s="188"/>
      <c r="I37" s="188"/>
      <c r="J37" s="405"/>
      <c r="K37" s="188"/>
      <c r="L37" s="32" t="s">
        <v>308</v>
      </c>
      <c r="M37" s="188"/>
      <c r="N37" s="188"/>
      <c r="O37" s="188"/>
      <c r="P37" s="188"/>
      <c r="Q37" s="38" t="s">
        <v>6</v>
      </c>
      <c r="R37" s="188"/>
      <c r="S37" s="188"/>
      <c r="T37" s="188"/>
      <c r="U37" s="188"/>
      <c r="V37" s="188"/>
      <c r="W37" s="188"/>
      <c r="X37" s="188"/>
      <c r="Y37" s="188"/>
    </row>
    <row r="39" ht="15.75">
      <c r="C39" s="42"/>
    </row>
  </sheetData>
  <sheetProtection/>
  <mergeCells count="22">
    <mergeCell ref="J12:J14"/>
    <mergeCell ref="B6:J7"/>
    <mergeCell ref="C9:I10"/>
    <mergeCell ref="M6:U7"/>
    <mergeCell ref="B12:B14"/>
    <mergeCell ref="J8:J10"/>
    <mergeCell ref="A3:E3"/>
    <mergeCell ref="F3:K3"/>
    <mergeCell ref="M9:P10"/>
    <mergeCell ref="Q9:U10"/>
    <mergeCell ref="L6:L14"/>
    <mergeCell ref="B8:B10"/>
    <mergeCell ref="V7:X7"/>
    <mergeCell ref="V9:X10"/>
    <mergeCell ref="Q8:U8"/>
    <mergeCell ref="K6:K14"/>
    <mergeCell ref="Y6:Y14"/>
    <mergeCell ref="A6:A14"/>
    <mergeCell ref="C8:I8"/>
    <mergeCell ref="V6:X6"/>
    <mergeCell ref="M8:P8"/>
    <mergeCell ref="V8:X8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SheetLayoutView="100" zoomScalePageLayoutView="0" workbookViewId="0" topLeftCell="A1">
      <selection activeCell="A1" sqref="A1:IV1"/>
    </sheetView>
  </sheetViews>
  <sheetFormatPr defaultColWidth="8.88671875" defaultRowHeight="13.5"/>
  <cols>
    <col min="1" max="1" width="8.3359375" style="53" customWidth="1"/>
    <col min="2" max="19" width="7.77734375" style="53" customWidth="1"/>
    <col min="20" max="20" width="12.6640625" style="53" customWidth="1"/>
    <col min="21" max="16384" width="8.88671875" style="54" customWidth="1"/>
  </cols>
  <sheetData>
    <row r="1" spans="1:20" s="1015" customFormat="1" ht="12" customHeight="1">
      <c r="A1" s="992" t="s">
        <v>1099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1014"/>
      <c r="P1" s="1014"/>
      <c r="Q1" s="1014"/>
      <c r="R1" s="1014"/>
      <c r="T1" s="1016" t="s">
        <v>68</v>
      </c>
    </row>
    <row r="2" spans="1:20" s="47" customFormat="1" ht="12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396" customFormat="1" ht="22.5">
      <c r="A3" s="1638" t="s">
        <v>352</v>
      </c>
      <c r="B3" s="1638"/>
      <c r="C3" s="1638"/>
      <c r="D3" s="1638"/>
      <c r="E3" s="1638"/>
      <c r="F3" s="1638"/>
      <c r="G3" s="1638"/>
      <c r="H3" s="1638"/>
      <c r="I3" s="1638"/>
      <c r="J3" s="1638"/>
      <c r="K3" s="1633" t="s">
        <v>889</v>
      </c>
      <c r="L3" s="1633"/>
      <c r="M3" s="1633"/>
      <c r="N3" s="1633"/>
      <c r="O3" s="1633"/>
      <c r="P3" s="1633"/>
      <c r="Q3" s="1633"/>
      <c r="R3" s="1633"/>
      <c r="S3" s="1633"/>
      <c r="T3" s="1633"/>
    </row>
    <row r="4" spans="1:20" s="49" customFormat="1" ht="12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</row>
    <row r="5" spans="1:20" s="889" customFormat="1" ht="12" customHeight="1" thickBot="1">
      <c r="A5" s="889" t="s">
        <v>831</v>
      </c>
      <c r="T5" s="890" t="s">
        <v>155</v>
      </c>
    </row>
    <row r="6" spans="1:20" s="50" customFormat="1" ht="33" customHeight="1">
      <c r="A6" s="1639" t="s">
        <v>893</v>
      </c>
      <c r="B6" s="1643" t="s">
        <v>894</v>
      </c>
      <c r="C6" s="1645" t="s">
        <v>895</v>
      </c>
      <c r="D6" s="1636"/>
      <c r="E6" s="1636"/>
      <c r="F6" s="1636"/>
      <c r="G6" s="1636"/>
      <c r="H6" s="1636"/>
      <c r="I6" s="1636"/>
      <c r="J6" s="1636"/>
      <c r="K6" s="1636" t="s">
        <v>165</v>
      </c>
      <c r="L6" s="1636"/>
      <c r="M6" s="1636"/>
      <c r="N6" s="1636"/>
      <c r="O6" s="1637"/>
      <c r="P6" s="1646" t="s">
        <v>896</v>
      </c>
      <c r="Q6" s="1647"/>
      <c r="R6" s="1636"/>
      <c r="S6" s="1637"/>
      <c r="T6" s="1648" t="s">
        <v>166</v>
      </c>
    </row>
    <row r="7" spans="1:20" s="50" customFormat="1" ht="15.75" customHeight="1">
      <c r="A7" s="1640"/>
      <c r="B7" s="1644"/>
      <c r="C7" s="834" t="s">
        <v>897</v>
      </c>
      <c r="D7" s="827" t="s">
        <v>898</v>
      </c>
      <c r="E7" s="832" t="s">
        <v>498</v>
      </c>
      <c r="F7" s="832" t="s">
        <v>899</v>
      </c>
      <c r="G7" s="1651" t="s">
        <v>900</v>
      </c>
      <c r="H7" s="1652"/>
      <c r="I7" s="1652"/>
      <c r="J7" s="1652"/>
      <c r="K7" s="1652"/>
      <c r="L7" s="1653"/>
      <c r="M7" s="832" t="s">
        <v>499</v>
      </c>
      <c r="N7" s="1328" t="s">
        <v>1467</v>
      </c>
      <c r="O7" s="834" t="s">
        <v>901</v>
      </c>
      <c r="P7" s="834" t="s">
        <v>500</v>
      </c>
      <c r="Q7" s="834" t="s">
        <v>501</v>
      </c>
      <c r="R7" s="834" t="s">
        <v>902</v>
      </c>
      <c r="S7" s="834" t="s">
        <v>502</v>
      </c>
      <c r="T7" s="1649"/>
    </row>
    <row r="8" spans="1:20" s="50" customFormat="1" ht="15.75">
      <c r="A8" s="1641"/>
      <c r="B8" s="565"/>
      <c r="C8" s="834"/>
      <c r="D8" s="832"/>
      <c r="E8" s="832"/>
      <c r="F8" s="832"/>
      <c r="G8" s="1628" t="s">
        <v>167</v>
      </c>
      <c r="H8" s="1629"/>
      <c r="I8" s="1629"/>
      <c r="J8" s="1629"/>
      <c r="K8" s="1629"/>
      <c r="L8" s="1630"/>
      <c r="M8" s="832"/>
      <c r="N8" s="1328" t="s">
        <v>1468</v>
      </c>
      <c r="O8" s="834"/>
      <c r="P8" s="834"/>
      <c r="Q8" s="834"/>
      <c r="R8" s="834" t="s">
        <v>903</v>
      </c>
      <c r="S8" s="834" t="s">
        <v>857</v>
      </c>
      <c r="T8" s="1649"/>
    </row>
    <row r="9" spans="1:20" s="51" customFormat="1" ht="22.5" customHeight="1">
      <c r="A9" s="1641"/>
      <c r="B9" s="1631" t="s">
        <v>4</v>
      </c>
      <c r="C9" s="566" t="s">
        <v>168</v>
      </c>
      <c r="D9" s="567" t="s">
        <v>169</v>
      </c>
      <c r="E9" s="567"/>
      <c r="F9" s="567"/>
      <c r="G9" s="568" t="s">
        <v>891</v>
      </c>
      <c r="H9" s="569" t="s">
        <v>892</v>
      </c>
      <c r="I9" s="569" t="s">
        <v>904</v>
      </c>
      <c r="J9" s="569" t="s">
        <v>905</v>
      </c>
      <c r="K9" s="570" t="s">
        <v>503</v>
      </c>
      <c r="L9" s="570" t="s">
        <v>305</v>
      </c>
      <c r="M9" s="567"/>
      <c r="N9" s="1634" t="s">
        <v>1471</v>
      </c>
      <c r="O9" s="566"/>
      <c r="P9" s="566"/>
      <c r="Q9" s="566" t="s">
        <v>170</v>
      </c>
      <c r="R9" s="566" t="s">
        <v>171</v>
      </c>
      <c r="S9" s="566"/>
      <c r="T9" s="1649"/>
    </row>
    <row r="10" spans="1:20" s="51" customFormat="1" ht="32.25" customHeight="1">
      <c r="A10" s="1642"/>
      <c r="B10" s="1632"/>
      <c r="C10" s="571" t="s">
        <v>128</v>
      </c>
      <c r="D10" s="833" t="s">
        <v>1466</v>
      </c>
      <c r="E10" s="833" t="s">
        <v>1465</v>
      </c>
      <c r="F10" s="833" t="s">
        <v>172</v>
      </c>
      <c r="G10" s="572" t="s">
        <v>173</v>
      </c>
      <c r="H10" s="833" t="s">
        <v>174</v>
      </c>
      <c r="I10" s="833" t="s">
        <v>175</v>
      </c>
      <c r="J10" s="572" t="s">
        <v>200</v>
      </c>
      <c r="K10" s="833" t="s">
        <v>304</v>
      </c>
      <c r="L10" s="833" t="s">
        <v>306</v>
      </c>
      <c r="M10" s="833" t="s">
        <v>176</v>
      </c>
      <c r="N10" s="1635"/>
      <c r="O10" s="571" t="s">
        <v>151</v>
      </c>
      <c r="P10" s="571" t="s">
        <v>177</v>
      </c>
      <c r="Q10" s="571" t="s">
        <v>178</v>
      </c>
      <c r="R10" s="571" t="s">
        <v>179</v>
      </c>
      <c r="S10" s="571" t="s">
        <v>5</v>
      </c>
      <c r="T10" s="1650"/>
    </row>
    <row r="11" spans="1:20" s="50" customFormat="1" ht="25.5" customHeight="1">
      <c r="A11" s="573">
        <v>2016</v>
      </c>
      <c r="B11" s="574">
        <v>710</v>
      </c>
      <c r="C11" s="574">
        <v>707</v>
      </c>
      <c r="D11" s="574">
        <v>299</v>
      </c>
      <c r="E11" s="574">
        <v>18</v>
      </c>
      <c r="F11" s="574">
        <v>69</v>
      </c>
      <c r="G11" s="574">
        <v>240</v>
      </c>
      <c r="H11" s="574">
        <v>205</v>
      </c>
      <c r="I11" s="574">
        <v>28</v>
      </c>
      <c r="J11" s="574">
        <v>3</v>
      </c>
      <c r="K11" s="574">
        <v>2</v>
      </c>
      <c r="L11" s="574">
        <v>2</v>
      </c>
      <c r="M11" s="574">
        <v>63</v>
      </c>
      <c r="N11" s="574">
        <v>18</v>
      </c>
      <c r="O11" s="574">
        <v>0</v>
      </c>
      <c r="P11" s="574">
        <v>3</v>
      </c>
      <c r="Q11" s="574">
        <v>1</v>
      </c>
      <c r="R11" s="574">
        <v>1</v>
      </c>
      <c r="S11" s="575">
        <v>1</v>
      </c>
      <c r="T11" s="576">
        <v>2016</v>
      </c>
    </row>
    <row r="12" spans="1:20" s="50" customFormat="1" ht="24.75" customHeight="1">
      <c r="A12" s="573">
        <v>2017</v>
      </c>
      <c r="B12" s="574">
        <v>667</v>
      </c>
      <c r="C12" s="574">
        <v>346</v>
      </c>
      <c r="D12" s="574">
        <v>264</v>
      </c>
      <c r="E12" s="574">
        <v>17</v>
      </c>
      <c r="F12" s="574">
        <v>65</v>
      </c>
      <c r="G12" s="574">
        <v>238</v>
      </c>
      <c r="H12" s="574">
        <v>205</v>
      </c>
      <c r="I12" s="574">
        <v>24</v>
      </c>
      <c r="J12" s="574">
        <v>4</v>
      </c>
      <c r="K12" s="574">
        <v>0</v>
      </c>
      <c r="L12" s="574">
        <v>5</v>
      </c>
      <c r="M12" s="574">
        <v>57</v>
      </c>
      <c r="N12" s="574">
        <v>25</v>
      </c>
      <c r="O12" s="574">
        <v>0</v>
      </c>
      <c r="P12" s="574">
        <v>1</v>
      </c>
      <c r="Q12" s="574">
        <v>0</v>
      </c>
      <c r="R12" s="574">
        <v>0</v>
      </c>
      <c r="S12" s="575">
        <v>1</v>
      </c>
      <c r="T12" s="576">
        <v>2017</v>
      </c>
    </row>
    <row r="13" spans="1:20" s="50" customFormat="1" ht="24.75" customHeight="1">
      <c r="A13" s="573">
        <v>2018</v>
      </c>
      <c r="B13" s="574">
        <v>770</v>
      </c>
      <c r="C13" s="574">
        <v>769</v>
      </c>
      <c r="D13" s="574">
        <v>330</v>
      </c>
      <c r="E13" s="574">
        <v>20</v>
      </c>
      <c r="F13" s="574">
        <v>67</v>
      </c>
      <c r="G13" s="574">
        <v>267</v>
      </c>
      <c r="H13" s="574">
        <v>37</v>
      </c>
      <c r="I13" s="574">
        <v>31</v>
      </c>
      <c r="J13" s="574">
        <v>189</v>
      </c>
      <c r="K13" s="574">
        <v>1</v>
      </c>
      <c r="L13" s="574">
        <v>9</v>
      </c>
      <c r="M13" s="574">
        <v>61</v>
      </c>
      <c r="N13" s="574">
        <v>24</v>
      </c>
      <c r="O13" s="574">
        <v>0</v>
      </c>
      <c r="P13" s="574">
        <v>1</v>
      </c>
      <c r="Q13" s="574">
        <v>0</v>
      </c>
      <c r="R13" s="574">
        <v>1</v>
      </c>
      <c r="S13" s="575">
        <v>0</v>
      </c>
      <c r="T13" s="576">
        <v>2018</v>
      </c>
    </row>
    <row r="14" spans="1:20" s="50" customFormat="1" ht="24.75" customHeight="1">
      <c r="A14" s="573">
        <v>2019</v>
      </c>
      <c r="B14" s="574">
        <v>773</v>
      </c>
      <c r="C14" s="574">
        <v>772</v>
      </c>
      <c r="D14" s="574">
        <v>332</v>
      </c>
      <c r="E14" s="574">
        <v>11</v>
      </c>
      <c r="F14" s="574">
        <v>59</v>
      </c>
      <c r="G14" s="574">
        <v>289</v>
      </c>
      <c r="H14" s="574">
        <v>52</v>
      </c>
      <c r="I14" s="574">
        <v>40</v>
      </c>
      <c r="J14" s="574">
        <v>186</v>
      </c>
      <c r="K14" s="574">
        <v>4</v>
      </c>
      <c r="L14" s="574">
        <v>7</v>
      </c>
      <c r="M14" s="574">
        <v>57</v>
      </c>
      <c r="N14" s="574">
        <v>24</v>
      </c>
      <c r="O14" s="574">
        <v>0</v>
      </c>
      <c r="P14" s="574">
        <v>1</v>
      </c>
      <c r="Q14" s="574">
        <v>0</v>
      </c>
      <c r="R14" s="574">
        <v>1</v>
      </c>
      <c r="S14" s="575">
        <v>0</v>
      </c>
      <c r="T14" s="576">
        <v>2019</v>
      </c>
    </row>
    <row r="15" spans="1:20" s="461" customFormat="1" ht="24.75" customHeight="1">
      <c r="A15" s="577">
        <v>2020</v>
      </c>
      <c r="B15" s="578">
        <f>SUM(B16:B31)</f>
        <v>798</v>
      </c>
      <c r="C15" s="578">
        <f aca="true" t="shared" si="0" ref="C15:S15">SUM(C16:C31)</f>
        <v>797</v>
      </c>
      <c r="D15" s="578">
        <f t="shared" si="0"/>
        <v>349</v>
      </c>
      <c r="E15" s="578">
        <f t="shared" si="0"/>
        <v>19</v>
      </c>
      <c r="F15" s="578">
        <f t="shared" si="0"/>
        <v>55</v>
      </c>
      <c r="G15" s="578">
        <f t="shared" si="0"/>
        <v>291</v>
      </c>
      <c r="H15" s="578">
        <f t="shared" si="0"/>
        <v>54</v>
      </c>
      <c r="I15" s="578">
        <f t="shared" si="0"/>
        <v>32</v>
      </c>
      <c r="J15" s="578">
        <f t="shared" si="0"/>
        <v>186</v>
      </c>
      <c r="K15" s="578">
        <f t="shared" si="0"/>
        <v>2</v>
      </c>
      <c r="L15" s="578">
        <f t="shared" si="0"/>
        <v>17</v>
      </c>
      <c r="M15" s="578">
        <f t="shared" si="0"/>
        <v>59</v>
      </c>
      <c r="N15" s="578">
        <f t="shared" si="0"/>
        <v>24</v>
      </c>
      <c r="O15" s="578">
        <f t="shared" si="0"/>
        <v>0</v>
      </c>
      <c r="P15" s="578">
        <f t="shared" si="0"/>
        <v>1</v>
      </c>
      <c r="Q15" s="578">
        <f t="shared" si="0"/>
        <v>0</v>
      </c>
      <c r="R15" s="578">
        <f t="shared" si="0"/>
        <v>1</v>
      </c>
      <c r="S15" s="579">
        <f t="shared" si="0"/>
        <v>0</v>
      </c>
      <c r="T15" s="580">
        <v>2020</v>
      </c>
    </row>
    <row r="16" spans="1:20" s="50" customFormat="1" ht="19.5" customHeight="1">
      <c r="A16" s="536" t="s">
        <v>802</v>
      </c>
      <c r="B16" s="574">
        <f aca="true" t="shared" si="1" ref="B16:B31">C16+P16</f>
        <v>37</v>
      </c>
      <c r="C16" s="574">
        <f aca="true" t="shared" si="2" ref="C16:C31">SUM(D16:G16)+SUM(M16:O16)</f>
        <v>37</v>
      </c>
      <c r="D16" s="574">
        <v>15</v>
      </c>
      <c r="E16" s="574">
        <v>2</v>
      </c>
      <c r="F16" s="574">
        <v>4</v>
      </c>
      <c r="G16" s="574">
        <f aca="true" t="shared" si="3" ref="G16:G31">SUM(H16:L16)</f>
        <v>12</v>
      </c>
      <c r="H16" s="574">
        <v>1</v>
      </c>
      <c r="I16" s="574">
        <v>0</v>
      </c>
      <c r="J16" s="574">
        <v>11</v>
      </c>
      <c r="K16" s="574">
        <v>0</v>
      </c>
      <c r="L16" s="574">
        <v>0</v>
      </c>
      <c r="M16" s="574">
        <v>4</v>
      </c>
      <c r="N16" s="574">
        <v>0</v>
      </c>
      <c r="O16" s="574">
        <v>0</v>
      </c>
      <c r="P16" s="574">
        <v>0</v>
      </c>
      <c r="Q16" s="574">
        <v>0</v>
      </c>
      <c r="R16" s="574">
        <v>0</v>
      </c>
      <c r="S16" s="574">
        <v>0</v>
      </c>
      <c r="T16" s="538" t="s">
        <v>31</v>
      </c>
    </row>
    <row r="17" spans="1:20" s="50" customFormat="1" ht="19.5" customHeight="1">
      <c r="A17" s="536" t="s">
        <v>859</v>
      </c>
      <c r="B17" s="574">
        <f t="shared" si="1"/>
        <v>5</v>
      </c>
      <c r="C17" s="574">
        <f t="shared" si="2"/>
        <v>5</v>
      </c>
      <c r="D17" s="574">
        <v>1</v>
      </c>
      <c r="E17" s="574">
        <v>0</v>
      </c>
      <c r="F17" s="574">
        <v>3</v>
      </c>
      <c r="G17" s="574">
        <f t="shared" si="3"/>
        <v>1</v>
      </c>
      <c r="H17" s="574">
        <v>0</v>
      </c>
      <c r="I17" s="574">
        <v>0</v>
      </c>
      <c r="J17" s="574">
        <v>1</v>
      </c>
      <c r="K17" s="574">
        <v>0</v>
      </c>
      <c r="L17" s="574">
        <v>0</v>
      </c>
      <c r="M17" s="574">
        <v>0</v>
      </c>
      <c r="N17" s="574">
        <v>0</v>
      </c>
      <c r="O17" s="574">
        <v>0</v>
      </c>
      <c r="P17" s="574">
        <v>0</v>
      </c>
      <c r="Q17" s="574">
        <v>0</v>
      </c>
      <c r="R17" s="574">
        <v>0</v>
      </c>
      <c r="S17" s="574">
        <v>0</v>
      </c>
      <c r="T17" s="538" t="s">
        <v>103</v>
      </c>
    </row>
    <row r="18" spans="1:20" s="50" customFormat="1" ht="19.5" customHeight="1">
      <c r="A18" s="536" t="s">
        <v>792</v>
      </c>
      <c r="B18" s="574">
        <f t="shared" si="1"/>
        <v>16</v>
      </c>
      <c r="C18" s="574">
        <f t="shared" si="2"/>
        <v>16</v>
      </c>
      <c r="D18" s="574">
        <v>7</v>
      </c>
      <c r="E18" s="574">
        <v>0</v>
      </c>
      <c r="F18" s="574">
        <v>1</v>
      </c>
      <c r="G18" s="574">
        <f t="shared" si="3"/>
        <v>3</v>
      </c>
      <c r="H18" s="574">
        <v>0</v>
      </c>
      <c r="I18" s="574">
        <v>0</v>
      </c>
      <c r="J18" s="574">
        <v>3</v>
      </c>
      <c r="K18" s="574">
        <v>0</v>
      </c>
      <c r="L18" s="574">
        <v>0</v>
      </c>
      <c r="M18" s="574">
        <v>0</v>
      </c>
      <c r="N18" s="574">
        <v>5</v>
      </c>
      <c r="O18" s="574">
        <v>0</v>
      </c>
      <c r="P18" s="574">
        <v>0</v>
      </c>
      <c r="Q18" s="574">
        <v>0</v>
      </c>
      <c r="R18" s="574">
        <v>0</v>
      </c>
      <c r="S18" s="574">
        <v>0</v>
      </c>
      <c r="T18" s="538" t="s">
        <v>57</v>
      </c>
    </row>
    <row r="19" spans="1:20" s="50" customFormat="1" ht="19.5" customHeight="1">
      <c r="A19" s="536" t="s">
        <v>803</v>
      </c>
      <c r="B19" s="574">
        <f t="shared" si="1"/>
        <v>7</v>
      </c>
      <c r="C19" s="574">
        <f t="shared" si="2"/>
        <v>7</v>
      </c>
      <c r="D19" s="574">
        <v>5</v>
      </c>
      <c r="E19" s="574">
        <v>0</v>
      </c>
      <c r="F19" s="574">
        <v>0</v>
      </c>
      <c r="G19" s="574">
        <f t="shared" si="3"/>
        <v>2</v>
      </c>
      <c r="H19" s="574">
        <v>1</v>
      </c>
      <c r="I19" s="574">
        <v>0</v>
      </c>
      <c r="J19" s="574">
        <v>1</v>
      </c>
      <c r="K19" s="574">
        <v>0</v>
      </c>
      <c r="L19" s="574">
        <v>0</v>
      </c>
      <c r="M19" s="574">
        <v>0</v>
      </c>
      <c r="N19" s="574">
        <v>0</v>
      </c>
      <c r="O19" s="574">
        <v>0</v>
      </c>
      <c r="P19" s="574">
        <v>0</v>
      </c>
      <c r="Q19" s="574">
        <v>0</v>
      </c>
      <c r="R19" s="574">
        <v>0</v>
      </c>
      <c r="S19" s="574">
        <v>0</v>
      </c>
      <c r="T19" s="538" t="s">
        <v>58</v>
      </c>
    </row>
    <row r="20" spans="1:20" s="50" customFormat="1" ht="19.5" customHeight="1">
      <c r="A20" s="536" t="s">
        <v>793</v>
      </c>
      <c r="B20" s="574">
        <f t="shared" si="1"/>
        <v>13</v>
      </c>
      <c r="C20" s="574">
        <f t="shared" si="2"/>
        <v>13</v>
      </c>
      <c r="D20" s="574">
        <v>9</v>
      </c>
      <c r="E20" s="574">
        <v>1</v>
      </c>
      <c r="F20" s="574">
        <v>0</v>
      </c>
      <c r="G20" s="574">
        <f t="shared" si="3"/>
        <v>3</v>
      </c>
      <c r="H20" s="574">
        <v>0</v>
      </c>
      <c r="I20" s="574">
        <v>0</v>
      </c>
      <c r="J20" s="574">
        <v>3</v>
      </c>
      <c r="K20" s="574">
        <v>0</v>
      </c>
      <c r="L20" s="574">
        <v>0</v>
      </c>
      <c r="M20" s="574">
        <v>0</v>
      </c>
      <c r="N20" s="574">
        <v>0</v>
      </c>
      <c r="O20" s="574">
        <v>0</v>
      </c>
      <c r="P20" s="574">
        <v>0</v>
      </c>
      <c r="Q20" s="574">
        <v>0</v>
      </c>
      <c r="R20" s="574">
        <v>0</v>
      </c>
      <c r="S20" s="574">
        <v>0</v>
      </c>
      <c r="T20" s="538" t="s">
        <v>59</v>
      </c>
    </row>
    <row r="21" spans="1:20" s="50" customFormat="1" ht="19.5" customHeight="1">
      <c r="A21" s="536" t="s">
        <v>794</v>
      </c>
      <c r="B21" s="574">
        <f t="shared" si="1"/>
        <v>8</v>
      </c>
      <c r="C21" s="574">
        <f t="shared" si="2"/>
        <v>8</v>
      </c>
      <c r="D21" s="574">
        <v>2</v>
      </c>
      <c r="E21" s="574">
        <v>0</v>
      </c>
      <c r="F21" s="574">
        <v>1</v>
      </c>
      <c r="G21" s="574">
        <f t="shared" si="3"/>
        <v>3</v>
      </c>
      <c r="H21" s="574">
        <v>0</v>
      </c>
      <c r="I21" s="574">
        <v>0</v>
      </c>
      <c r="J21" s="574">
        <v>3</v>
      </c>
      <c r="K21" s="574">
        <v>0</v>
      </c>
      <c r="L21" s="574">
        <v>0</v>
      </c>
      <c r="M21" s="574">
        <v>1</v>
      </c>
      <c r="N21" s="574">
        <v>1</v>
      </c>
      <c r="O21" s="574">
        <v>0</v>
      </c>
      <c r="P21" s="574">
        <v>0</v>
      </c>
      <c r="Q21" s="574">
        <v>0</v>
      </c>
      <c r="R21" s="574">
        <v>0</v>
      </c>
      <c r="S21" s="574">
        <v>0</v>
      </c>
      <c r="T21" s="538" t="s">
        <v>60</v>
      </c>
    </row>
    <row r="22" spans="1:20" s="50" customFormat="1" ht="19.5" customHeight="1">
      <c r="A22" s="536" t="s">
        <v>488</v>
      </c>
      <c r="B22" s="574">
        <f t="shared" si="1"/>
        <v>6</v>
      </c>
      <c r="C22" s="574">
        <f t="shared" si="2"/>
        <v>6</v>
      </c>
      <c r="D22" s="574">
        <v>2</v>
      </c>
      <c r="E22" s="574">
        <v>0</v>
      </c>
      <c r="F22" s="574">
        <v>2</v>
      </c>
      <c r="G22" s="574">
        <f t="shared" si="3"/>
        <v>1</v>
      </c>
      <c r="H22" s="574">
        <v>0</v>
      </c>
      <c r="I22" s="574">
        <v>0</v>
      </c>
      <c r="J22" s="574">
        <v>1</v>
      </c>
      <c r="K22" s="574">
        <v>0</v>
      </c>
      <c r="L22" s="574">
        <v>0</v>
      </c>
      <c r="M22" s="574">
        <v>0</v>
      </c>
      <c r="N22" s="574">
        <v>1</v>
      </c>
      <c r="O22" s="574">
        <v>0</v>
      </c>
      <c r="P22" s="574">
        <v>0</v>
      </c>
      <c r="Q22" s="574">
        <v>0</v>
      </c>
      <c r="R22" s="574">
        <v>0</v>
      </c>
      <c r="S22" s="574">
        <v>0</v>
      </c>
      <c r="T22" s="538" t="s">
        <v>61</v>
      </c>
    </row>
    <row r="23" spans="1:20" s="50" customFormat="1" ht="19.5" customHeight="1">
      <c r="A23" s="536" t="s">
        <v>795</v>
      </c>
      <c r="B23" s="574">
        <f t="shared" si="1"/>
        <v>16</v>
      </c>
      <c r="C23" s="574">
        <f t="shared" si="2"/>
        <v>16</v>
      </c>
      <c r="D23" s="574">
        <v>9</v>
      </c>
      <c r="E23" s="574">
        <v>0</v>
      </c>
      <c r="F23" s="574">
        <v>4</v>
      </c>
      <c r="G23" s="574">
        <f t="shared" si="3"/>
        <v>1</v>
      </c>
      <c r="H23" s="574">
        <v>1</v>
      </c>
      <c r="I23" s="574">
        <v>0</v>
      </c>
      <c r="J23" s="574">
        <v>0</v>
      </c>
      <c r="K23" s="574">
        <v>0</v>
      </c>
      <c r="L23" s="574">
        <v>0</v>
      </c>
      <c r="M23" s="574">
        <v>1</v>
      </c>
      <c r="N23" s="574">
        <v>1</v>
      </c>
      <c r="O23" s="574">
        <v>0</v>
      </c>
      <c r="P23" s="574">
        <v>0</v>
      </c>
      <c r="Q23" s="574">
        <v>0</v>
      </c>
      <c r="R23" s="574">
        <v>0</v>
      </c>
      <c r="S23" s="574">
        <v>0</v>
      </c>
      <c r="T23" s="538" t="s">
        <v>62</v>
      </c>
    </row>
    <row r="24" spans="1:20" s="50" customFormat="1" ht="19.5" customHeight="1">
      <c r="A24" s="536" t="s">
        <v>805</v>
      </c>
      <c r="B24" s="574">
        <f t="shared" si="1"/>
        <v>9</v>
      </c>
      <c r="C24" s="574">
        <f t="shared" si="2"/>
        <v>9</v>
      </c>
      <c r="D24" s="574">
        <v>0</v>
      </c>
      <c r="E24" s="574">
        <v>1</v>
      </c>
      <c r="F24" s="574">
        <v>3</v>
      </c>
      <c r="G24" s="574">
        <f t="shared" si="3"/>
        <v>4</v>
      </c>
      <c r="H24" s="574">
        <v>0</v>
      </c>
      <c r="I24" s="574">
        <v>0</v>
      </c>
      <c r="J24" s="574">
        <v>4</v>
      </c>
      <c r="K24" s="574">
        <v>0</v>
      </c>
      <c r="L24" s="574">
        <v>0</v>
      </c>
      <c r="M24" s="574">
        <v>1</v>
      </c>
      <c r="N24" s="574">
        <v>0</v>
      </c>
      <c r="O24" s="574">
        <v>0</v>
      </c>
      <c r="P24" s="574">
        <v>0</v>
      </c>
      <c r="Q24" s="574">
        <v>0</v>
      </c>
      <c r="R24" s="574">
        <v>0</v>
      </c>
      <c r="S24" s="574">
        <v>0</v>
      </c>
      <c r="T24" s="538" t="s">
        <v>63</v>
      </c>
    </row>
    <row r="25" spans="1:20" s="50" customFormat="1" ht="19.5" customHeight="1">
      <c r="A25" s="536" t="s">
        <v>806</v>
      </c>
      <c r="B25" s="574">
        <f t="shared" si="1"/>
        <v>3</v>
      </c>
      <c r="C25" s="574">
        <f t="shared" si="2"/>
        <v>3</v>
      </c>
      <c r="D25" s="574">
        <v>0</v>
      </c>
      <c r="E25" s="574">
        <v>1</v>
      </c>
      <c r="F25" s="574">
        <v>1</v>
      </c>
      <c r="G25" s="574">
        <f t="shared" si="3"/>
        <v>1</v>
      </c>
      <c r="H25" s="574">
        <v>0</v>
      </c>
      <c r="I25" s="574">
        <v>0</v>
      </c>
      <c r="J25" s="574">
        <v>1</v>
      </c>
      <c r="K25" s="574">
        <v>0</v>
      </c>
      <c r="L25" s="574">
        <v>0</v>
      </c>
      <c r="M25" s="574">
        <v>0</v>
      </c>
      <c r="N25" s="574">
        <v>0</v>
      </c>
      <c r="O25" s="574">
        <v>0</v>
      </c>
      <c r="P25" s="574">
        <v>0</v>
      </c>
      <c r="Q25" s="574">
        <v>0</v>
      </c>
      <c r="R25" s="574">
        <v>0</v>
      </c>
      <c r="S25" s="574">
        <v>0</v>
      </c>
      <c r="T25" s="538" t="s">
        <v>64</v>
      </c>
    </row>
    <row r="26" spans="1:20" s="50" customFormat="1" ht="19.5" customHeight="1">
      <c r="A26" s="536" t="s">
        <v>807</v>
      </c>
      <c r="B26" s="574">
        <f t="shared" si="1"/>
        <v>4</v>
      </c>
      <c r="C26" s="574">
        <f t="shared" si="2"/>
        <v>4</v>
      </c>
      <c r="D26" s="574">
        <v>2</v>
      </c>
      <c r="E26" s="574">
        <v>0</v>
      </c>
      <c r="F26" s="574">
        <v>0</v>
      </c>
      <c r="G26" s="574">
        <f t="shared" si="3"/>
        <v>2</v>
      </c>
      <c r="H26" s="574">
        <v>0</v>
      </c>
      <c r="I26" s="574">
        <v>0</v>
      </c>
      <c r="J26" s="574">
        <v>2</v>
      </c>
      <c r="K26" s="574">
        <v>0</v>
      </c>
      <c r="L26" s="574">
        <v>0</v>
      </c>
      <c r="M26" s="574">
        <v>0</v>
      </c>
      <c r="N26" s="574">
        <v>0</v>
      </c>
      <c r="O26" s="574">
        <v>0</v>
      </c>
      <c r="P26" s="574">
        <v>0</v>
      </c>
      <c r="Q26" s="574">
        <v>0</v>
      </c>
      <c r="R26" s="574">
        <v>0</v>
      </c>
      <c r="S26" s="574">
        <v>0</v>
      </c>
      <c r="T26" s="538" t="s">
        <v>104</v>
      </c>
    </row>
    <row r="27" spans="1:20" s="50" customFormat="1" ht="19.5" customHeight="1">
      <c r="A27" s="536" t="s">
        <v>808</v>
      </c>
      <c r="B27" s="574">
        <f t="shared" si="1"/>
        <v>172</v>
      </c>
      <c r="C27" s="574">
        <f t="shared" si="2"/>
        <v>172</v>
      </c>
      <c r="D27" s="574">
        <v>29</v>
      </c>
      <c r="E27" s="574">
        <v>5</v>
      </c>
      <c r="F27" s="574">
        <v>11</v>
      </c>
      <c r="G27" s="574">
        <f t="shared" si="3"/>
        <v>101</v>
      </c>
      <c r="H27" s="574">
        <v>17</v>
      </c>
      <c r="I27" s="574">
        <v>14</v>
      </c>
      <c r="J27" s="574">
        <v>65</v>
      </c>
      <c r="K27" s="574">
        <v>1</v>
      </c>
      <c r="L27" s="574">
        <v>4</v>
      </c>
      <c r="M27" s="574">
        <v>21</v>
      </c>
      <c r="N27" s="574">
        <v>5</v>
      </c>
      <c r="O27" s="574">
        <v>0</v>
      </c>
      <c r="P27" s="574">
        <v>0</v>
      </c>
      <c r="Q27" s="574">
        <v>0</v>
      </c>
      <c r="R27" s="574">
        <v>0</v>
      </c>
      <c r="S27" s="574">
        <v>0</v>
      </c>
      <c r="T27" s="538" t="s">
        <v>65</v>
      </c>
    </row>
    <row r="28" spans="1:20" s="50" customFormat="1" ht="19.5" customHeight="1">
      <c r="A28" s="536" t="s">
        <v>796</v>
      </c>
      <c r="B28" s="574">
        <f t="shared" si="1"/>
        <v>67</v>
      </c>
      <c r="C28" s="574">
        <f t="shared" si="2"/>
        <v>67</v>
      </c>
      <c r="D28" s="574">
        <v>14</v>
      </c>
      <c r="E28" s="574">
        <v>1</v>
      </c>
      <c r="F28" s="574">
        <v>8</v>
      </c>
      <c r="G28" s="574">
        <f t="shared" si="3"/>
        <v>32</v>
      </c>
      <c r="H28" s="574">
        <v>8</v>
      </c>
      <c r="I28" s="574">
        <v>0</v>
      </c>
      <c r="J28" s="574">
        <v>22</v>
      </c>
      <c r="K28" s="574">
        <v>0</v>
      </c>
      <c r="L28" s="574">
        <v>2</v>
      </c>
      <c r="M28" s="574">
        <v>9</v>
      </c>
      <c r="N28" s="574">
        <v>3</v>
      </c>
      <c r="O28" s="574">
        <v>0</v>
      </c>
      <c r="P28" s="574">
        <v>0</v>
      </c>
      <c r="Q28" s="574">
        <v>0</v>
      </c>
      <c r="R28" s="574">
        <v>0</v>
      </c>
      <c r="S28" s="574">
        <v>0</v>
      </c>
      <c r="T28" s="538" t="s">
        <v>74</v>
      </c>
    </row>
    <row r="29" spans="1:20" s="50" customFormat="1" ht="19.5" customHeight="1">
      <c r="A29" s="536" t="s">
        <v>797</v>
      </c>
      <c r="B29" s="574">
        <f t="shared" si="1"/>
        <v>155</v>
      </c>
      <c r="C29" s="574">
        <f t="shared" si="2"/>
        <v>155</v>
      </c>
      <c r="D29" s="574">
        <v>28</v>
      </c>
      <c r="E29" s="574">
        <v>3</v>
      </c>
      <c r="F29" s="574">
        <v>12</v>
      </c>
      <c r="G29" s="574">
        <f t="shared" si="3"/>
        <v>92</v>
      </c>
      <c r="H29" s="574">
        <v>20</v>
      </c>
      <c r="I29" s="574">
        <v>16</v>
      </c>
      <c r="J29" s="574">
        <v>46</v>
      </c>
      <c r="K29" s="574">
        <v>1</v>
      </c>
      <c r="L29" s="574">
        <v>9</v>
      </c>
      <c r="M29" s="574">
        <v>15</v>
      </c>
      <c r="N29" s="574">
        <v>5</v>
      </c>
      <c r="O29" s="574">
        <v>0</v>
      </c>
      <c r="P29" s="574">
        <v>0</v>
      </c>
      <c r="Q29" s="574">
        <v>0</v>
      </c>
      <c r="R29" s="574">
        <v>0</v>
      </c>
      <c r="S29" s="574">
        <v>0</v>
      </c>
      <c r="T29" s="538" t="s">
        <v>75</v>
      </c>
    </row>
    <row r="30" spans="1:20" s="50" customFormat="1" ht="19.5" customHeight="1">
      <c r="A30" s="536" t="s">
        <v>798</v>
      </c>
      <c r="B30" s="574">
        <f t="shared" si="1"/>
        <v>41</v>
      </c>
      <c r="C30" s="574">
        <f t="shared" si="2"/>
        <v>41</v>
      </c>
      <c r="D30" s="574">
        <v>5</v>
      </c>
      <c r="E30" s="574">
        <v>2</v>
      </c>
      <c r="F30" s="574">
        <v>1</v>
      </c>
      <c r="G30" s="574">
        <f t="shared" si="3"/>
        <v>26</v>
      </c>
      <c r="H30" s="574">
        <v>5</v>
      </c>
      <c r="I30" s="574">
        <v>1</v>
      </c>
      <c r="J30" s="574">
        <v>18</v>
      </c>
      <c r="K30" s="574">
        <v>0</v>
      </c>
      <c r="L30" s="574">
        <v>2</v>
      </c>
      <c r="M30" s="574">
        <v>5</v>
      </c>
      <c r="N30" s="574">
        <v>2</v>
      </c>
      <c r="O30" s="574">
        <v>0</v>
      </c>
      <c r="P30" s="574">
        <v>0</v>
      </c>
      <c r="Q30" s="574">
        <v>0</v>
      </c>
      <c r="R30" s="574">
        <v>0</v>
      </c>
      <c r="S30" s="574">
        <v>0</v>
      </c>
      <c r="T30" s="538" t="s">
        <v>76</v>
      </c>
    </row>
    <row r="31" spans="1:20" s="50" customFormat="1" ht="19.5" customHeight="1">
      <c r="A31" s="536" t="s">
        <v>809</v>
      </c>
      <c r="B31" s="574">
        <f t="shared" si="1"/>
        <v>239</v>
      </c>
      <c r="C31" s="574">
        <f t="shared" si="2"/>
        <v>238</v>
      </c>
      <c r="D31" s="574">
        <v>221</v>
      </c>
      <c r="E31" s="574">
        <v>3</v>
      </c>
      <c r="F31" s="574">
        <v>4</v>
      </c>
      <c r="G31" s="574">
        <f t="shared" si="3"/>
        <v>7</v>
      </c>
      <c r="H31" s="574">
        <v>1</v>
      </c>
      <c r="I31" s="574">
        <v>1</v>
      </c>
      <c r="J31" s="574">
        <v>5</v>
      </c>
      <c r="K31" s="574">
        <v>0</v>
      </c>
      <c r="L31" s="574">
        <v>0</v>
      </c>
      <c r="M31" s="574">
        <v>2</v>
      </c>
      <c r="N31" s="574">
        <v>1</v>
      </c>
      <c r="O31" s="574">
        <v>0</v>
      </c>
      <c r="P31" s="574">
        <v>1</v>
      </c>
      <c r="Q31" s="574">
        <v>0</v>
      </c>
      <c r="R31" s="574">
        <v>1</v>
      </c>
      <c r="S31" s="574">
        <v>0</v>
      </c>
      <c r="T31" s="538" t="s">
        <v>77</v>
      </c>
    </row>
    <row r="32" spans="1:20" s="50" customFormat="1" ht="3" customHeight="1" thickBot="1">
      <c r="A32" s="428"/>
      <c r="B32" s="429"/>
      <c r="C32" s="429"/>
      <c r="D32" s="429"/>
      <c r="E32" s="429"/>
      <c r="F32" s="430"/>
      <c r="G32" s="430"/>
      <c r="H32" s="429"/>
      <c r="I32" s="429"/>
      <c r="J32" s="429"/>
      <c r="K32" s="429"/>
      <c r="L32" s="429"/>
      <c r="M32" s="429"/>
      <c r="N32" s="429"/>
      <c r="O32" s="429"/>
      <c r="P32" s="52">
        <f>SUM(R32,S32)</f>
        <v>0</v>
      </c>
      <c r="Q32" s="429"/>
      <c r="R32" s="429"/>
      <c r="S32" s="431"/>
      <c r="T32" s="432"/>
    </row>
    <row r="33" spans="1:19" s="47" customFormat="1" ht="12" customHeight="1">
      <c r="A33" s="47" t="s">
        <v>890</v>
      </c>
      <c r="B33" s="891"/>
      <c r="C33" s="891"/>
      <c r="D33" s="891"/>
      <c r="E33" s="891"/>
      <c r="H33" s="891"/>
      <c r="I33" s="891"/>
      <c r="J33" s="891"/>
      <c r="K33" s="892" t="s">
        <v>504</v>
      </c>
      <c r="L33" s="891"/>
      <c r="O33" s="891"/>
      <c r="P33" s="893"/>
      <c r="Q33" s="891"/>
      <c r="R33" s="891"/>
      <c r="S33" s="434"/>
    </row>
    <row r="34" spans="1:19" s="47" customFormat="1" ht="12" customHeight="1">
      <c r="A34" s="47" t="s">
        <v>1469</v>
      </c>
      <c r="B34" s="891"/>
      <c r="C34" s="891"/>
      <c r="D34" s="891"/>
      <c r="E34" s="891"/>
      <c r="H34" s="891"/>
      <c r="I34" s="891"/>
      <c r="J34" s="891"/>
      <c r="K34" s="892" t="s">
        <v>1470</v>
      </c>
      <c r="L34" s="891"/>
      <c r="O34" s="891"/>
      <c r="P34" s="891"/>
      <c r="Q34" s="891"/>
      <c r="R34" s="891"/>
      <c r="S34" s="434"/>
    </row>
    <row r="35" spans="1:20" s="47" customFormat="1" ht="12" customHeight="1">
      <c r="A35" s="32" t="s">
        <v>505</v>
      </c>
      <c r="B35" s="894"/>
      <c r="C35" s="894"/>
      <c r="E35" s="46"/>
      <c r="H35" s="894"/>
      <c r="I35" s="894"/>
      <c r="J35" s="894"/>
      <c r="K35" s="38" t="s">
        <v>506</v>
      </c>
      <c r="L35" s="894"/>
      <c r="O35" s="894"/>
      <c r="P35" s="894"/>
      <c r="Q35" s="894"/>
      <c r="R35" s="894"/>
      <c r="S35" s="434"/>
      <c r="T35" s="168"/>
    </row>
    <row r="36" spans="2:19" ht="12.75" customHeight="1">
      <c r="B36" s="433"/>
      <c r="C36" s="433"/>
      <c r="D36" s="433"/>
      <c r="E36" s="433"/>
      <c r="H36" s="433"/>
      <c r="I36" s="433"/>
      <c r="J36" s="433"/>
      <c r="K36" s="433"/>
      <c r="L36" s="433"/>
      <c r="N36" s="433"/>
      <c r="O36" s="433"/>
      <c r="P36" s="433"/>
      <c r="Q36" s="433"/>
      <c r="R36" s="433"/>
      <c r="S36" s="434"/>
    </row>
  </sheetData>
  <sheetProtection/>
  <mergeCells count="12">
    <mergeCell ref="T6:T10"/>
    <mergeCell ref="G7:L7"/>
    <mergeCell ref="G8:L8"/>
    <mergeCell ref="B9:B10"/>
    <mergeCell ref="K3:T3"/>
    <mergeCell ref="N9:N10"/>
    <mergeCell ref="K6:O6"/>
    <mergeCell ref="A3:J3"/>
    <mergeCell ref="A6:A10"/>
    <mergeCell ref="B6:B7"/>
    <mergeCell ref="C6:J6"/>
    <mergeCell ref="P6:S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V35"/>
  <sheetViews>
    <sheetView showZeros="0" view="pageBreakPreview" zoomScale="91" zoomScaleSheetLayoutView="91" zoomScalePageLayoutView="0" workbookViewId="0" topLeftCell="A1">
      <selection activeCell="I33" sqref="I33"/>
    </sheetView>
  </sheetViews>
  <sheetFormatPr defaultColWidth="7.99609375" defaultRowHeight="13.5"/>
  <cols>
    <col min="1" max="1" width="9.6640625" style="184" customWidth="1"/>
    <col min="2" max="8" width="8.77734375" style="214" customWidth="1"/>
    <col min="9" max="9" width="8.77734375" style="395" customWidth="1"/>
    <col min="10" max="10" width="8.77734375" style="214" customWidth="1"/>
    <col min="11" max="11" width="11.21484375" style="214" customWidth="1"/>
    <col min="12" max="13" width="8.77734375" style="395" customWidth="1"/>
    <col min="14" max="14" width="8.77734375" style="1338" customWidth="1"/>
    <col min="15" max="15" width="8.77734375" style="214" customWidth="1"/>
    <col min="16" max="16" width="8.88671875" style="184" customWidth="1"/>
    <col min="17" max="18" width="0.55078125" style="188" customWidth="1"/>
    <col min="19" max="16384" width="7.99609375" style="188" customWidth="1"/>
  </cols>
  <sheetData>
    <row r="1" spans="1:16" s="1000" customFormat="1" ht="11.25">
      <c r="A1" s="992" t="s">
        <v>1444</v>
      </c>
      <c r="B1" s="1004"/>
      <c r="C1" s="1004"/>
      <c r="D1" s="1004"/>
      <c r="E1" s="1004"/>
      <c r="F1" s="1004"/>
      <c r="G1" s="1004"/>
      <c r="H1" s="1004"/>
      <c r="I1" s="1329"/>
      <c r="J1" s="1004"/>
      <c r="K1" s="1004"/>
      <c r="L1" s="1329"/>
      <c r="M1" s="1329"/>
      <c r="N1" s="1330"/>
      <c r="O1" s="1004"/>
      <c r="P1" s="999" t="s">
        <v>68</v>
      </c>
    </row>
    <row r="2" spans="1:16" s="32" customFormat="1" ht="12">
      <c r="A2" s="172"/>
      <c r="B2" s="212"/>
      <c r="C2" s="212"/>
      <c r="D2" s="212"/>
      <c r="E2" s="212"/>
      <c r="F2" s="212"/>
      <c r="G2" s="212"/>
      <c r="H2" s="212"/>
      <c r="I2" s="388"/>
      <c r="J2" s="212"/>
      <c r="K2" s="212"/>
      <c r="L2" s="388"/>
      <c r="M2" s="388"/>
      <c r="N2" s="1331"/>
      <c r="O2" s="212"/>
      <c r="P2" s="174"/>
    </row>
    <row r="3" spans="1:16" s="2" customFormat="1" ht="22.5">
      <c r="A3" s="1530" t="s">
        <v>906</v>
      </c>
      <c r="B3" s="1530"/>
      <c r="C3" s="1530"/>
      <c r="D3" s="1530"/>
      <c r="E3" s="1530"/>
      <c r="F3" s="1530"/>
      <c r="I3" s="1661" t="s">
        <v>907</v>
      </c>
      <c r="J3" s="1661"/>
      <c r="K3" s="1661"/>
      <c r="L3" s="1661"/>
      <c r="M3" s="1661"/>
      <c r="N3" s="1661"/>
      <c r="O3" s="1661"/>
      <c r="P3" s="1661"/>
    </row>
    <row r="4" spans="1:16" s="179" customFormat="1" ht="12">
      <c r="A4" s="195"/>
      <c r="B4" s="176"/>
      <c r="C4" s="176"/>
      <c r="D4" s="176"/>
      <c r="E4" s="195"/>
      <c r="F4" s="193"/>
      <c r="G4" s="176"/>
      <c r="H4" s="176"/>
      <c r="I4" s="176"/>
      <c r="J4" s="195"/>
      <c r="K4" s="195"/>
      <c r="L4" s="176"/>
      <c r="M4" s="176"/>
      <c r="N4" s="1332"/>
      <c r="O4" s="175"/>
      <c r="P4" s="177"/>
    </row>
    <row r="5" spans="1:16" s="32" customFormat="1" ht="12.75" thickBot="1">
      <c r="A5" s="32" t="s">
        <v>199</v>
      </c>
      <c r="B5" s="208"/>
      <c r="C5" s="208"/>
      <c r="D5" s="208"/>
      <c r="E5" s="208"/>
      <c r="F5" s="208"/>
      <c r="G5" s="208"/>
      <c r="H5" s="208"/>
      <c r="I5" s="194"/>
      <c r="J5" s="208"/>
      <c r="K5" s="208"/>
      <c r="L5" s="194"/>
      <c r="M5" s="194"/>
      <c r="N5" s="1333"/>
      <c r="O5" s="207"/>
      <c r="P5" s="186" t="s">
        <v>78</v>
      </c>
    </row>
    <row r="6" spans="1:16" s="32" customFormat="1" ht="19.5" customHeight="1">
      <c r="A6" s="1654" t="s">
        <v>509</v>
      </c>
      <c r="B6" s="1292" t="s">
        <v>1418</v>
      </c>
      <c r="C6" s="1293" t="s">
        <v>1433</v>
      </c>
      <c r="D6" s="1293" t="s">
        <v>1434</v>
      </c>
      <c r="E6" s="1292" t="s">
        <v>1419</v>
      </c>
      <c r="F6" s="1292" t="s">
        <v>1420</v>
      </c>
      <c r="G6" s="1293" t="s">
        <v>1421</v>
      </c>
      <c r="H6" s="1293" t="s">
        <v>1422</v>
      </c>
      <c r="I6" s="1294" t="s">
        <v>1423</v>
      </c>
      <c r="J6" s="1292" t="s">
        <v>1424</v>
      </c>
      <c r="K6" s="1292" t="s">
        <v>1435</v>
      </c>
      <c r="L6" s="1293" t="s">
        <v>1425</v>
      </c>
      <c r="M6" s="1293" t="s">
        <v>1426</v>
      </c>
      <c r="N6" s="1339" t="s">
        <v>1472</v>
      </c>
      <c r="O6" s="1293" t="s">
        <v>1427</v>
      </c>
      <c r="P6" s="1657" t="s">
        <v>56</v>
      </c>
    </row>
    <row r="7" spans="1:16" s="32" customFormat="1" ht="19.5" customHeight="1">
      <c r="A7" s="1655"/>
      <c r="B7" s="1295" t="s">
        <v>1428</v>
      </c>
      <c r="C7" s="1296" t="s">
        <v>1429</v>
      </c>
      <c r="D7" s="1296" t="s">
        <v>1430</v>
      </c>
      <c r="E7" s="1295" t="s">
        <v>1431</v>
      </c>
      <c r="F7" s="1295"/>
      <c r="G7" s="1296"/>
      <c r="H7" s="1296"/>
      <c r="I7" s="1297" t="s">
        <v>1432</v>
      </c>
      <c r="J7" s="1295"/>
      <c r="K7" s="1295" t="s">
        <v>206</v>
      </c>
      <c r="L7" s="1296"/>
      <c r="M7" s="1298" t="s">
        <v>508</v>
      </c>
      <c r="N7" s="1298"/>
      <c r="O7" s="1296"/>
      <c r="P7" s="1658"/>
    </row>
    <row r="8" spans="1:16" s="32" customFormat="1" ht="19.5" customHeight="1">
      <c r="A8" s="1655" t="s">
        <v>510</v>
      </c>
      <c r="B8" s="1295"/>
      <c r="C8" s="1296"/>
      <c r="D8" s="1296" t="s">
        <v>207</v>
      </c>
      <c r="E8" s="1295"/>
      <c r="F8" s="1295" t="s">
        <v>92</v>
      </c>
      <c r="G8" s="1296"/>
      <c r="H8" s="1296"/>
      <c r="I8" s="1299" t="s">
        <v>1436</v>
      </c>
      <c r="J8" s="1295"/>
      <c r="K8" s="1295" t="s">
        <v>208</v>
      </c>
      <c r="L8" s="1296"/>
      <c r="M8" s="1298" t="s">
        <v>507</v>
      </c>
      <c r="N8" s="1298"/>
      <c r="O8" s="1296"/>
      <c r="P8" s="1659"/>
    </row>
    <row r="9" spans="1:16" s="32" customFormat="1" ht="19.5" customHeight="1">
      <c r="A9" s="1656"/>
      <c r="B9" s="1300" t="s">
        <v>210</v>
      </c>
      <c r="C9" s="1301" t="s">
        <v>211</v>
      </c>
      <c r="D9" s="1301" t="s">
        <v>212</v>
      </c>
      <c r="E9" s="1300" t="s">
        <v>213</v>
      </c>
      <c r="F9" s="1300" t="s">
        <v>93</v>
      </c>
      <c r="G9" s="1301" t="s">
        <v>94</v>
      </c>
      <c r="H9" s="1301" t="s">
        <v>95</v>
      </c>
      <c r="I9" s="1301" t="s">
        <v>96</v>
      </c>
      <c r="J9" s="1300" t="s">
        <v>214</v>
      </c>
      <c r="K9" s="1300" t="s">
        <v>215</v>
      </c>
      <c r="L9" s="1301" t="s">
        <v>209</v>
      </c>
      <c r="M9" s="1301" t="s">
        <v>205</v>
      </c>
      <c r="N9" s="1301" t="s">
        <v>1473</v>
      </c>
      <c r="O9" s="1301" t="s">
        <v>84</v>
      </c>
      <c r="P9" s="1660"/>
    </row>
    <row r="10" spans="1:16" s="33" customFormat="1" ht="19.5" customHeight="1">
      <c r="A10" s="582">
        <v>2016</v>
      </c>
      <c r="B10" s="583">
        <v>3347</v>
      </c>
      <c r="C10" s="583">
        <v>915</v>
      </c>
      <c r="D10" s="583">
        <v>2658</v>
      </c>
      <c r="E10" s="583">
        <v>1450</v>
      </c>
      <c r="F10" s="583">
        <v>3120</v>
      </c>
      <c r="G10" s="583">
        <v>237</v>
      </c>
      <c r="H10" s="583">
        <v>3575</v>
      </c>
      <c r="I10" s="583">
        <v>407</v>
      </c>
      <c r="J10" s="583">
        <v>39852</v>
      </c>
      <c r="K10" s="584">
        <v>745</v>
      </c>
      <c r="L10" s="584">
        <v>996</v>
      </c>
      <c r="M10" s="584">
        <v>2537</v>
      </c>
      <c r="N10" s="584"/>
      <c r="O10" s="583">
        <v>6899</v>
      </c>
      <c r="P10" s="585">
        <v>2016</v>
      </c>
    </row>
    <row r="11" spans="1:16" s="33" customFormat="1" ht="19.5" customHeight="1">
      <c r="A11" s="582">
        <v>2017</v>
      </c>
      <c r="B11" s="584">
        <v>3057</v>
      </c>
      <c r="C11" s="584">
        <v>659</v>
      </c>
      <c r="D11" s="584">
        <v>2385</v>
      </c>
      <c r="E11" s="584">
        <v>1440</v>
      </c>
      <c r="F11" s="584">
        <v>2989</v>
      </c>
      <c r="G11" s="584">
        <v>130</v>
      </c>
      <c r="H11" s="584">
        <v>2805</v>
      </c>
      <c r="I11" s="584">
        <v>344</v>
      </c>
      <c r="J11" s="584">
        <v>34832</v>
      </c>
      <c r="K11" s="584">
        <v>652</v>
      </c>
      <c r="L11" s="584">
        <v>630</v>
      </c>
      <c r="M11" s="584">
        <v>2441</v>
      </c>
      <c r="N11" s="584"/>
      <c r="O11" s="584">
        <v>5799</v>
      </c>
      <c r="P11" s="585">
        <v>2017</v>
      </c>
    </row>
    <row r="12" spans="1:16" s="33" customFormat="1" ht="19.5" customHeight="1">
      <c r="A12" s="582">
        <v>2018</v>
      </c>
      <c r="B12" s="584">
        <v>3585</v>
      </c>
      <c r="C12" s="584">
        <v>1010</v>
      </c>
      <c r="D12" s="584">
        <v>2142</v>
      </c>
      <c r="E12" s="584">
        <v>1278</v>
      </c>
      <c r="F12" s="584">
        <v>2779</v>
      </c>
      <c r="G12" s="584">
        <v>149</v>
      </c>
      <c r="H12" s="584">
        <v>2386</v>
      </c>
      <c r="I12" s="584">
        <v>148</v>
      </c>
      <c r="J12" s="584">
        <v>44980</v>
      </c>
      <c r="K12" s="584">
        <v>385</v>
      </c>
      <c r="L12" s="584">
        <v>1011</v>
      </c>
      <c r="M12" s="584">
        <v>1766</v>
      </c>
      <c r="N12" s="584"/>
      <c r="O12" s="584">
        <v>5460</v>
      </c>
      <c r="P12" s="585">
        <v>2018</v>
      </c>
    </row>
    <row r="13" spans="1:16" s="33" customFormat="1" ht="19.5" customHeight="1">
      <c r="A13" s="582">
        <v>2019</v>
      </c>
      <c r="B13" s="584">
        <v>4227</v>
      </c>
      <c r="C13" s="584">
        <v>1778</v>
      </c>
      <c r="D13" s="584">
        <v>2122</v>
      </c>
      <c r="E13" s="584">
        <v>1666</v>
      </c>
      <c r="F13" s="584">
        <v>2827</v>
      </c>
      <c r="G13" s="584">
        <v>232</v>
      </c>
      <c r="H13" s="584">
        <v>3430</v>
      </c>
      <c r="I13" s="584">
        <v>274</v>
      </c>
      <c r="J13" s="584">
        <v>46856</v>
      </c>
      <c r="K13" s="584">
        <v>336</v>
      </c>
      <c r="L13" s="584">
        <v>1057</v>
      </c>
      <c r="M13" s="584">
        <v>1835</v>
      </c>
      <c r="N13" s="584"/>
      <c r="O13" s="584">
        <v>5086</v>
      </c>
      <c r="P13" s="585">
        <v>2019</v>
      </c>
    </row>
    <row r="14" spans="1:16" s="33" customFormat="1" ht="19.5" customHeight="1">
      <c r="A14" s="586">
        <v>2020</v>
      </c>
      <c r="B14" s="587">
        <f>SUM(B15:B30)</f>
        <v>938</v>
      </c>
      <c r="C14" s="587">
        <f aca="true" t="shared" si="0" ref="C14:O14">SUM(C15:C30)</f>
        <v>1738</v>
      </c>
      <c r="D14" s="587">
        <f t="shared" si="0"/>
        <v>1736</v>
      </c>
      <c r="E14" s="587">
        <f t="shared" si="0"/>
        <v>1559</v>
      </c>
      <c r="F14" s="587">
        <f t="shared" si="0"/>
        <v>2827</v>
      </c>
      <c r="G14" s="587">
        <f t="shared" si="0"/>
        <v>108</v>
      </c>
      <c r="H14" s="587">
        <f t="shared" si="0"/>
        <v>2749</v>
      </c>
      <c r="I14" s="587">
        <f t="shared" si="0"/>
        <v>141</v>
      </c>
      <c r="J14" s="587">
        <f t="shared" si="0"/>
        <v>45910</v>
      </c>
      <c r="K14" s="587">
        <f t="shared" si="0"/>
        <v>867</v>
      </c>
      <c r="L14" s="587">
        <f t="shared" si="0"/>
        <v>1038</v>
      </c>
      <c r="M14" s="587">
        <f t="shared" si="0"/>
        <v>720</v>
      </c>
      <c r="N14" s="1334">
        <f>SUM(N15:N30)</f>
        <v>3434</v>
      </c>
      <c r="O14" s="587">
        <f t="shared" si="0"/>
        <v>3951</v>
      </c>
      <c r="P14" s="588">
        <v>2020</v>
      </c>
    </row>
    <row r="15" spans="1:16" s="34" customFormat="1" ht="18.75" customHeight="1">
      <c r="A15" s="581" t="s">
        <v>426</v>
      </c>
      <c r="B15" s="589">
        <v>36</v>
      </c>
      <c r="C15" s="590">
        <v>83</v>
      </c>
      <c r="D15" s="591">
        <v>62</v>
      </c>
      <c r="E15" s="591">
        <v>89</v>
      </c>
      <c r="F15" s="591">
        <v>170</v>
      </c>
      <c r="G15" s="1288">
        <v>8</v>
      </c>
      <c r="H15" s="591">
        <v>139</v>
      </c>
      <c r="I15" s="591">
        <v>1</v>
      </c>
      <c r="J15" s="591">
        <v>2923</v>
      </c>
      <c r="K15" s="590">
        <v>69</v>
      </c>
      <c r="L15" s="590">
        <v>62</v>
      </c>
      <c r="M15" s="590">
        <v>32</v>
      </c>
      <c r="N15" s="590">
        <v>135</v>
      </c>
      <c r="O15" s="592">
        <v>216</v>
      </c>
      <c r="P15" s="522" t="s">
        <v>31</v>
      </c>
    </row>
    <row r="16" spans="1:16" s="34" customFormat="1" ht="18.75" customHeight="1">
      <c r="A16" s="581" t="s">
        <v>427</v>
      </c>
      <c r="B16" s="589">
        <v>21</v>
      </c>
      <c r="C16" s="590">
        <v>13</v>
      </c>
      <c r="D16" s="591">
        <v>32</v>
      </c>
      <c r="E16" s="591">
        <v>25</v>
      </c>
      <c r="F16" s="591">
        <v>43</v>
      </c>
      <c r="G16" s="1288">
        <v>4</v>
      </c>
      <c r="H16" s="591">
        <v>49</v>
      </c>
      <c r="I16" s="591">
        <v>0</v>
      </c>
      <c r="J16" s="591">
        <v>536</v>
      </c>
      <c r="K16" s="590">
        <v>9</v>
      </c>
      <c r="L16" s="590">
        <v>11</v>
      </c>
      <c r="M16" s="590">
        <v>9</v>
      </c>
      <c r="N16" s="590">
        <v>53</v>
      </c>
      <c r="O16" s="592">
        <v>49</v>
      </c>
      <c r="P16" s="522" t="s">
        <v>8</v>
      </c>
    </row>
    <row r="17" spans="1:16" s="34" customFormat="1" ht="18.75" customHeight="1">
      <c r="A17" s="581" t="s">
        <v>428</v>
      </c>
      <c r="B17" s="589">
        <v>32</v>
      </c>
      <c r="C17" s="590">
        <v>86</v>
      </c>
      <c r="D17" s="591">
        <v>83</v>
      </c>
      <c r="E17" s="591">
        <v>82</v>
      </c>
      <c r="F17" s="591">
        <v>148</v>
      </c>
      <c r="G17" s="1288">
        <v>3</v>
      </c>
      <c r="H17" s="591">
        <v>153</v>
      </c>
      <c r="I17" s="591">
        <v>2</v>
      </c>
      <c r="J17" s="591">
        <v>2534</v>
      </c>
      <c r="K17" s="590">
        <v>23</v>
      </c>
      <c r="L17" s="590">
        <v>43</v>
      </c>
      <c r="M17" s="590">
        <v>31</v>
      </c>
      <c r="N17" s="590">
        <v>113</v>
      </c>
      <c r="O17" s="592">
        <v>216</v>
      </c>
      <c r="P17" s="522" t="s">
        <v>9</v>
      </c>
    </row>
    <row r="18" spans="1:16" s="34" customFormat="1" ht="18.75" customHeight="1">
      <c r="A18" s="581" t="s">
        <v>429</v>
      </c>
      <c r="B18" s="589">
        <v>39</v>
      </c>
      <c r="C18" s="590">
        <v>75</v>
      </c>
      <c r="D18" s="591">
        <v>103</v>
      </c>
      <c r="E18" s="591">
        <v>80</v>
      </c>
      <c r="F18" s="591">
        <v>142</v>
      </c>
      <c r="G18" s="1288">
        <v>0</v>
      </c>
      <c r="H18" s="591">
        <v>152</v>
      </c>
      <c r="I18" s="591">
        <v>3</v>
      </c>
      <c r="J18" s="1289">
        <v>2459</v>
      </c>
      <c r="K18" s="590">
        <v>15</v>
      </c>
      <c r="L18" s="590">
        <v>58</v>
      </c>
      <c r="M18" s="590">
        <v>29</v>
      </c>
      <c r="N18" s="590">
        <v>204</v>
      </c>
      <c r="O18" s="592">
        <v>196</v>
      </c>
      <c r="P18" s="522" t="s">
        <v>10</v>
      </c>
    </row>
    <row r="19" spans="1:16" s="34" customFormat="1" ht="18.75" customHeight="1">
      <c r="A19" s="581" t="s">
        <v>430</v>
      </c>
      <c r="B19" s="589">
        <v>37</v>
      </c>
      <c r="C19" s="590">
        <v>72</v>
      </c>
      <c r="D19" s="591">
        <v>53</v>
      </c>
      <c r="E19" s="591">
        <v>69</v>
      </c>
      <c r="F19" s="591">
        <v>114</v>
      </c>
      <c r="G19" s="1287">
        <v>0</v>
      </c>
      <c r="H19" s="591">
        <v>112</v>
      </c>
      <c r="I19" s="591">
        <v>2</v>
      </c>
      <c r="J19" s="591">
        <v>1735</v>
      </c>
      <c r="K19" s="590">
        <v>21</v>
      </c>
      <c r="L19" s="590">
        <v>36</v>
      </c>
      <c r="M19" s="590">
        <v>34</v>
      </c>
      <c r="N19" s="590">
        <v>186</v>
      </c>
      <c r="O19" s="592">
        <v>173</v>
      </c>
      <c r="P19" s="522" t="s">
        <v>11</v>
      </c>
    </row>
    <row r="20" spans="1:16" s="34" customFormat="1" ht="18.75" customHeight="1">
      <c r="A20" s="581" t="s">
        <v>431</v>
      </c>
      <c r="B20" s="589">
        <v>32</v>
      </c>
      <c r="C20" s="590">
        <v>54</v>
      </c>
      <c r="D20" s="591">
        <v>32</v>
      </c>
      <c r="E20" s="591">
        <v>52</v>
      </c>
      <c r="F20" s="591">
        <v>85</v>
      </c>
      <c r="G20" s="1287">
        <v>0</v>
      </c>
      <c r="H20" s="591">
        <v>93</v>
      </c>
      <c r="I20" s="591">
        <v>1</v>
      </c>
      <c r="J20" s="591">
        <v>1563</v>
      </c>
      <c r="K20" s="590">
        <v>19</v>
      </c>
      <c r="L20" s="590">
        <v>32</v>
      </c>
      <c r="M20" s="590">
        <v>21</v>
      </c>
      <c r="N20" s="590">
        <v>158</v>
      </c>
      <c r="O20" s="592">
        <v>118</v>
      </c>
      <c r="P20" s="522" t="s">
        <v>12</v>
      </c>
    </row>
    <row r="21" spans="1:16" s="34" customFormat="1" ht="18.75" customHeight="1">
      <c r="A21" s="581" t="s">
        <v>432</v>
      </c>
      <c r="B21" s="589">
        <v>32</v>
      </c>
      <c r="C21" s="590">
        <v>83</v>
      </c>
      <c r="D21" s="591">
        <v>63</v>
      </c>
      <c r="E21" s="591">
        <v>80</v>
      </c>
      <c r="F21" s="591">
        <v>130</v>
      </c>
      <c r="G21" s="1287">
        <v>3</v>
      </c>
      <c r="H21" s="591">
        <v>136</v>
      </c>
      <c r="I21" s="591">
        <v>3</v>
      </c>
      <c r="J21" s="591">
        <v>1996</v>
      </c>
      <c r="K21" s="590">
        <v>22</v>
      </c>
      <c r="L21" s="590">
        <v>45</v>
      </c>
      <c r="M21" s="590">
        <v>35</v>
      </c>
      <c r="N21" s="590">
        <v>218</v>
      </c>
      <c r="O21" s="592">
        <v>192</v>
      </c>
      <c r="P21" s="522" t="s">
        <v>13</v>
      </c>
    </row>
    <row r="22" spans="1:16" s="34" customFormat="1" ht="18.75" customHeight="1">
      <c r="A22" s="581" t="s">
        <v>433</v>
      </c>
      <c r="B22" s="589">
        <v>55</v>
      </c>
      <c r="C22" s="590">
        <v>86</v>
      </c>
      <c r="D22" s="591">
        <v>116</v>
      </c>
      <c r="E22" s="591">
        <v>96</v>
      </c>
      <c r="F22" s="591">
        <v>142</v>
      </c>
      <c r="G22" s="591">
        <v>4</v>
      </c>
      <c r="H22" s="591">
        <v>151</v>
      </c>
      <c r="I22" s="591">
        <v>5</v>
      </c>
      <c r="J22" s="591">
        <v>2356</v>
      </c>
      <c r="K22" s="590">
        <v>16</v>
      </c>
      <c r="L22" s="590">
        <v>57</v>
      </c>
      <c r="M22" s="590">
        <v>49</v>
      </c>
      <c r="N22" s="590">
        <v>289</v>
      </c>
      <c r="O22" s="592">
        <v>226</v>
      </c>
      <c r="P22" s="522" t="s">
        <v>14</v>
      </c>
    </row>
    <row r="23" spans="1:16" s="34" customFormat="1" ht="18.75" customHeight="1">
      <c r="A23" s="581" t="s">
        <v>511</v>
      </c>
      <c r="B23" s="589">
        <v>28</v>
      </c>
      <c r="C23" s="590">
        <v>49</v>
      </c>
      <c r="D23" s="591">
        <v>42</v>
      </c>
      <c r="E23" s="591">
        <v>38</v>
      </c>
      <c r="F23" s="591">
        <v>71</v>
      </c>
      <c r="G23" s="1287">
        <v>2</v>
      </c>
      <c r="H23" s="591">
        <v>62</v>
      </c>
      <c r="I23" s="591">
        <v>1</v>
      </c>
      <c r="J23" s="591">
        <v>1098</v>
      </c>
      <c r="K23" s="590">
        <v>10</v>
      </c>
      <c r="L23" s="590">
        <v>23</v>
      </c>
      <c r="M23" s="590">
        <v>21</v>
      </c>
      <c r="N23" s="590">
        <v>135</v>
      </c>
      <c r="O23" s="592">
        <v>59</v>
      </c>
      <c r="P23" s="522" t="s">
        <v>15</v>
      </c>
    </row>
    <row r="24" spans="1:16" s="34" customFormat="1" ht="18.75" customHeight="1">
      <c r="A24" s="581" t="s">
        <v>434</v>
      </c>
      <c r="B24" s="589">
        <v>31</v>
      </c>
      <c r="C24" s="590">
        <v>38</v>
      </c>
      <c r="D24" s="591">
        <v>29</v>
      </c>
      <c r="E24" s="591">
        <v>29</v>
      </c>
      <c r="F24" s="591">
        <v>57</v>
      </c>
      <c r="G24" s="1287">
        <v>0</v>
      </c>
      <c r="H24" s="591">
        <v>43</v>
      </c>
      <c r="I24" s="591">
        <v>0</v>
      </c>
      <c r="J24" s="591">
        <v>849</v>
      </c>
      <c r="K24" s="590">
        <v>8</v>
      </c>
      <c r="L24" s="590">
        <v>20</v>
      </c>
      <c r="M24" s="590">
        <v>12</v>
      </c>
      <c r="N24" s="590">
        <v>67</v>
      </c>
      <c r="O24" s="592">
        <v>43</v>
      </c>
      <c r="P24" s="522" t="s">
        <v>16</v>
      </c>
    </row>
    <row r="25" spans="1:16" s="34" customFormat="1" ht="18.75" customHeight="1">
      <c r="A25" s="581" t="s">
        <v>435</v>
      </c>
      <c r="B25" s="589">
        <v>47</v>
      </c>
      <c r="C25" s="590">
        <v>45</v>
      </c>
      <c r="D25" s="591">
        <v>39</v>
      </c>
      <c r="E25" s="591">
        <v>44</v>
      </c>
      <c r="F25" s="591">
        <v>66</v>
      </c>
      <c r="G25" s="1287">
        <v>0</v>
      </c>
      <c r="H25" s="1287">
        <v>53</v>
      </c>
      <c r="I25" s="591">
        <v>3</v>
      </c>
      <c r="J25" s="591">
        <v>986</v>
      </c>
      <c r="K25" s="590">
        <v>13</v>
      </c>
      <c r="L25" s="590">
        <v>19</v>
      </c>
      <c r="M25" s="590">
        <v>20</v>
      </c>
      <c r="N25" s="590">
        <v>256</v>
      </c>
      <c r="O25" s="592">
        <v>135</v>
      </c>
      <c r="P25" s="522" t="s">
        <v>17</v>
      </c>
    </row>
    <row r="26" spans="1:16" s="34" customFormat="1" ht="18.75" customHeight="1">
      <c r="A26" s="581" t="s">
        <v>436</v>
      </c>
      <c r="B26" s="589">
        <v>93</v>
      </c>
      <c r="C26" s="1287">
        <v>255</v>
      </c>
      <c r="D26" s="1287">
        <v>261</v>
      </c>
      <c r="E26" s="1287">
        <v>211</v>
      </c>
      <c r="F26" s="1287">
        <v>425</v>
      </c>
      <c r="G26" s="1287">
        <v>3</v>
      </c>
      <c r="H26" s="1287">
        <v>398</v>
      </c>
      <c r="I26" s="1287">
        <v>34</v>
      </c>
      <c r="J26" s="1287">
        <v>7321</v>
      </c>
      <c r="K26" s="1287">
        <v>196</v>
      </c>
      <c r="L26" s="1287">
        <v>169</v>
      </c>
      <c r="M26" s="1287">
        <v>93</v>
      </c>
      <c r="N26" s="1287">
        <v>410</v>
      </c>
      <c r="O26" s="1287">
        <v>597</v>
      </c>
      <c r="P26" s="522" t="s">
        <v>18</v>
      </c>
    </row>
    <row r="27" spans="1:16" s="34" customFormat="1" ht="18.75" customHeight="1">
      <c r="A27" s="581" t="s">
        <v>437</v>
      </c>
      <c r="B27" s="589">
        <v>80</v>
      </c>
      <c r="C27" s="1287">
        <v>130</v>
      </c>
      <c r="D27" s="1287">
        <v>149</v>
      </c>
      <c r="E27" s="1287">
        <v>128</v>
      </c>
      <c r="F27" s="1287">
        <v>213</v>
      </c>
      <c r="G27" s="1287">
        <v>13</v>
      </c>
      <c r="H27" s="1287">
        <v>235</v>
      </c>
      <c r="I27" s="1287">
        <v>0</v>
      </c>
      <c r="J27" s="1287">
        <v>3528</v>
      </c>
      <c r="K27" s="1287">
        <v>113</v>
      </c>
      <c r="L27" s="1287">
        <v>76</v>
      </c>
      <c r="M27" s="1287">
        <v>75</v>
      </c>
      <c r="N27" s="1287">
        <v>246</v>
      </c>
      <c r="O27" s="1287">
        <v>356</v>
      </c>
      <c r="P27" s="522" t="s">
        <v>74</v>
      </c>
    </row>
    <row r="28" spans="1:16" s="34" customFormat="1" ht="18.75" customHeight="1">
      <c r="A28" s="581" t="s">
        <v>438</v>
      </c>
      <c r="B28" s="589">
        <v>159</v>
      </c>
      <c r="C28" s="1287">
        <v>329</v>
      </c>
      <c r="D28" s="1287">
        <v>310</v>
      </c>
      <c r="E28" s="1287">
        <v>258</v>
      </c>
      <c r="F28" s="1287">
        <v>481</v>
      </c>
      <c r="G28" s="1287">
        <v>26</v>
      </c>
      <c r="H28" s="1287">
        <v>406</v>
      </c>
      <c r="I28" s="1287">
        <v>33</v>
      </c>
      <c r="J28" s="1287">
        <v>7694</v>
      </c>
      <c r="K28" s="1287">
        <v>206</v>
      </c>
      <c r="L28" s="1287">
        <v>192</v>
      </c>
      <c r="M28" s="1287">
        <v>113</v>
      </c>
      <c r="N28" s="1287">
        <v>436</v>
      </c>
      <c r="O28" s="1287">
        <v>574</v>
      </c>
      <c r="P28" s="522" t="s">
        <v>75</v>
      </c>
    </row>
    <row r="29" spans="1:16" s="34" customFormat="1" ht="18.75" customHeight="1">
      <c r="A29" s="581" t="s">
        <v>439</v>
      </c>
      <c r="B29" s="589">
        <v>139</v>
      </c>
      <c r="C29" s="1287">
        <v>227</v>
      </c>
      <c r="D29" s="1287">
        <v>206</v>
      </c>
      <c r="E29" s="1287">
        <v>185</v>
      </c>
      <c r="F29" s="1287">
        <v>340</v>
      </c>
      <c r="G29" s="1287">
        <v>38</v>
      </c>
      <c r="H29" s="1287">
        <v>359</v>
      </c>
      <c r="I29" s="1287">
        <v>47</v>
      </c>
      <c r="J29" s="1287">
        <v>5321</v>
      </c>
      <c r="K29" s="1287">
        <v>89</v>
      </c>
      <c r="L29" s="1287">
        <v>129</v>
      </c>
      <c r="M29" s="1287">
        <v>93</v>
      </c>
      <c r="N29" s="1287">
        <v>369</v>
      </c>
      <c r="O29" s="1287">
        <v>486</v>
      </c>
      <c r="P29" s="522" t="s">
        <v>76</v>
      </c>
    </row>
    <row r="30" spans="1:16" s="34" customFormat="1" ht="19.5" customHeight="1">
      <c r="A30" s="581" t="s">
        <v>440</v>
      </c>
      <c r="B30" s="589">
        <v>77</v>
      </c>
      <c r="C30" s="1287">
        <v>113</v>
      </c>
      <c r="D30" s="1287">
        <v>156</v>
      </c>
      <c r="E30" s="1287">
        <v>93</v>
      </c>
      <c r="F30" s="1287">
        <v>200</v>
      </c>
      <c r="G30" s="1287">
        <v>4</v>
      </c>
      <c r="H30" s="1287">
        <v>208</v>
      </c>
      <c r="I30" s="1287">
        <v>6</v>
      </c>
      <c r="J30" s="1287">
        <v>3011</v>
      </c>
      <c r="K30" s="1287">
        <v>38</v>
      </c>
      <c r="L30" s="1287">
        <v>66</v>
      </c>
      <c r="M30" s="1287">
        <v>53</v>
      </c>
      <c r="N30" s="1287">
        <v>159</v>
      </c>
      <c r="O30" s="1287">
        <v>315</v>
      </c>
      <c r="P30" s="522" t="s">
        <v>77</v>
      </c>
    </row>
    <row r="31" spans="1:48" s="392" customFormat="1" ht="3" customHeight="1" thickBot="1">
      <c r="A31" s="209"/>
      <c r="B31" s="389"/>
      <c r="C31" s="390"/>
      <c r="D31" s="210"/>
      <c r="E31" s="210"/>
      <c r="F31" s="210"/>
      <c r="G31" s="210"/>
      <c r="H31" s="210"/>
      <c r="I31" s="391"/>
      <c r="J31" s="210"/>
      <c r="K31" s="210"/>
      <c r="L31" s="391"/>
      <c r="M31" s="391"/>
      <c r="N31" s="1335"/>
      <c r="O31" s="210"/>
      <c r="P31" s="211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2:16" s="34" customFormat="1" ht="3" customHeight="1">
      <c r="B32" s="36"/>
      <c r="C32" s="36"/>
      <c r="D32" s="36"/>
      <c r="E32" s="36"/>
      <c r="F32" s="36"/>
      <c r="G32" s="36"/>
      <c r="H32" s="36"/>
      <c r="I32" s="393"/>
      <c r="J32" s="36"/>
      <c r="K32" s="36"/>
      <c r="L32" s="393"/>
      <c r="M32" s="393"/>
      <c r="N32" s="1336"/>
      <c r="O32" s="36"/>
      <c r="P32" s="33"/>
    </row>
    <row r="33" spans="1:16" s="34" customFormat="1" ht="15.75">
      <c r="A33" s="37" t="s">
        <v>216</v>
      </c>
      <c r="B33" s="39"/>
      <c r="C33" s="39"/>
      <c r="D33" s="39"/>
      <c r="E33" s="39"/>
      <c r="F33" s="39"/>
      <c r="I33" s="38" t="s">
        <v>1776</v>
      </c>
      <c r="J33" s="39"/>
      <c r="K33" s="39"/>
      <c r="L33" s="394"/>
      <c r="M33" s="394"/>
      <c r="N33" s="1337"/>
      <c r="O33" s="39"/>
      <c r="P33" s="42"/>
    </row>
    <row r="34" spans="1:16" s="34" customFormat="1" ht="15.75">
      <c r="A34" s="454" t="s">
        <v>313</v>
      </c>
      <c r="B34" s="39"/>
      <c r="C34" s="39"/>
      <c r="D34" s="39"/>
      <c r="E34" s="39"/>
      <c r="F34" s="39"/>
      <c r="G34" s="39"/>
      <c r="H34" s="39"/>
      <c r="I34" s="394"/>
      <c r="J34" s="39"/>
      <c r="K34" s="39"/>
      <c r="L34" s="394"/>
      <c r="M34" s="394"/>
      <c r="N34" s="1337"/>
      <c r="O34" s="39"/>
      <c r="P34" s="42"/>
    </row>
    <row r="35" spans="1:16" s="34" customFormat="1" ht="12.75" customHeight="1">
      <c r="A35" s="37"/>
      <c r="B35" s="39"/>
      <c r="C35" s="39"/>
      <c r="D35" s="39"/>
      <c r="E35" s="39"/>
      <c r="F35" s="39"/>
      <c r="G35" s="39"/>
      <c r="H35" s="39"/>
      <c r="I35" s="394"/>
      <c r="J35" s="39"/>
      <c r="K35" s="39"/>
      <c r="L35" s="394"/>
      <c r="M35" s="394"/>
      <c r="N35" s="1337"/>
      <c r="O35" s="39"/>
      <c r="P35" s="42"/>
    </row>
    <row r="36" ht="9.75" customHeight="1"/>
  </sheetData>
  <sheetProtection/>
  <mergeCells count="5">
    <mergeCell ref="A3:F3"/>
    <mergeCell ref="A6:A7"/>
    <mergeCell ref="A8:A9"/>
    <mergeCell ref="P6:P9"/>
    <mergeCell ref="I3:P3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scale="90" r:id="rId1"/>
  <colBreaks count="1" manualBreakCount="1">
    <brk id="8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W68"/>
  <sheetViews>
    <sheetView zoomScale="85" zoomScaleNormal="85" zoomScalePageLayoutView="0" workbookViewId="0" topLeftCell="A1">
      <selection activeCell="A3" sqref="A3:U3"/>
    </sheetView>
  </sheetViews>
  <sheetFormatPr defaultColWidth="8.88671875" defaultRowHeight="13.5"/>
  <cols>
    <col min="1" max="1" width="7.77734375" style="0" customWidth="1"/>
    <col min="2" max="41" width="5.77734375" style="157" customWidth="1"/>
    <col min="42" max="42" width="7.77734375" style="0" customWidth="1"/>
  </cols>
  <sheetData>
    <row r="1" spans="1:101" s="1454" customFormat="1" ht="12">
      <c r="A1" s="1190" t="s">
        <v>1084</v>
      </c>
      <c r="B1" s="58"/>
      <c r="C1" s="58"/>
      <c r="D1" s="58"/>
      <c r="E1" s="58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  <c r="T1" s="58"/>
      <c r="U1" s="58"/>
      <c r="V1" s="58"/>
      <c r="W1" s="58"/>
      <c r="X1" s="58"/>
      <c r="Y1" s="59"/>
      <c r="Z1" s="59"/>
      <c r="AA1" s="59"/>
      <c r="AB1" s="59"/>
      <c r="AC1" s="59"/>
      <c r="AD1" s="59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1191" t="s">
        <v>1816</v>
      </c>
      <c r="AS1" s="1190"/>
      <c r="AT1" s="1190"/>
      <c r="BI1" s="1190"/>
      <c r="BJ1" s="1190"/>
      <c r="BL1" s="1455"/>
      <c r="BM1" s="1455"/>
      <c r="BN1" s="1455"/>
      <c r="BP1" s="1455"/>
      <c r="BQ1" s="1455"/>
      <c r="BR1" s="1455"/>
      <c r="BS1" s="1455"/>
      <c r="BT1" s="1191"/>
      <c r="BU1" s="1190"/>
      <c r="BV1" s="1190"/>
      <c r="BW1" s="1190"/>
      <c r="BY1" s="1190"/>
      <c r="BZ1" s="1190"/>
      <c r="CA1" s="1190"/>
      <c r="CB1" s="1190"/>
      <c r="CC1" s="1456"/>
      <c r="CD1" s="1456"/>
      <c r="CE1" s="1456"/>
      <c r="CF1" s="1456"/>
      <c r="CG1" s="1456"/>
      <c r="CH1" s="1456"/>
      <c r="CI1" s="1190"/>
      <c r="CU1" s="1455"/>
      <c r="CW1" s="1191"/>
    </row>
    <row r="2" s="157" customFormat="1" ht="15"/>
    <row r="3" spans="1:42" s="410" customFormat="1" ht="24">
      <c r="A3" s="1692" t="s">
        <v>1861</v>
      </c>
      <c r="B3" s="1692"/>
      <c r="C3" s="1692"/>
      <c r="D3" s="1692"/>
      <c r="E3" s="1692"/>
      <c r="F3" s="1692"/>
      <c r="G3" s="1692"/>
      <c r="H3" s="1692"/>
      <c r="I3" s="1692"/>
      <c r="J3" s="1692"/>
      <c r="K3" s="1692"/>
      <c r="L3" s="1692"/>
      <c r="M3" s="1692"/>
      <c r="N3" s="1692"/>
      <c r="O3" s="1692"/>
      <c r="P3" s="1692"/>
      <c r="Q3" s="1692"/>
      <c r="R3" s="1692"/>
      <c r="S3" s="1692"/>
      <c r="T3" s="1692"/>
      <c r="U3" s="1692"/>
      <c r="V3" s="1693" t="s">
        <v>1775</v>
      </c>
      <c r="W3" s="1693"/>
      <c r="X3" s="1693"/>
      <c r="Y3" s="1693"/>
      <c r="Z3" s="1693"/>
      <c r="AA3" s="1693"/>
      <c r="AB3" s="1693"/>
      <c r="AC3" s="1693"/>
      <c r="AD3" s="1693"/>
      <c r="AE3" s="1693"/>
      <c r="AF3" s="1693"/>
      <c r="AG3" s="1693"/>
      <c r="AH3" s="1693"/>
      <c r="AI3" s="1693"/>
      <c r="AJ3" s="1693"/>
      <c r="AK3" s="1693"/>
      <c r="AL3" s="1693"/>
      <c r="AM3" s="1693"/>
      <c r="AN3" s="1693"/>
      <c r="AO3" s="1693"/>
      <c r="AP3" s="1693"/>
    </row>
    <row r="4" s="157" customFormat="1" ht="15"/>
    <row r="5" spans="1:42" s="978" customFormat="1" ht="12.75">
      <c r="A5" s="921" t="s">
        <v>1780</v>
      </c>
      <c r="B5" s="1450"/>
      <c r="C5" s="1450"/>
      <c r="D5" s="1450"/>
      <c r="E5" s="1450"/>
      <c r="F5" s="1450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0"/>
      <c r="T5" s="1450"/>
      <c r="U5" s="1450"/>
      <c r="V5" s="1450"/>
      <c r="W5" s="1450"/>
      <c r="X5" s="1450"/>
      <c r="Y5" s="921"/>
      <c r="Z5" s="921"/>
      <c r="AA5" s="921"/>
      <c r="AB5" s="921"/>
      <c r="AC5" s="921"/>
      <c r="AD5" s="921"/>
      <c r="AE5" s="1450"/>
      <c r="AF5" s="1450"/>
      <c r="AG5" s="1450"/>
      <c r="AH5" s="1450"/>
      <c r="AI5" s="1450"/>
      <c r="AJ5" s="1450"/>
      <c r="AK5" s="1450"/>
      <c r="AL5" s="1450"/>
      <c r="AM5" s="1450"/>
      <c r="AN5" s="1450"/>
      <c r="AO5" s="922"/>
      <c r="AP5" s="922" t="s">
        <v>78</v>
      </c>
    </row>
    <row r="6" spans="1:42" s="157" customFormat="1" ht="19.5" customHeight="1">
      <c r="A6" s="1662" t="s">
        <v>1733</v>
      </c>
      <c r="B6" s="1665" t="s">
        <v>1714</v>
      </c>
      <c r="C6" s="1666"/>
      <c r="D6" s="1666"/>
      <c r="E6" s="1666"/>
      <c r="F6" s="1666"/>
      <c r="G6" s="1666"/>
      <c r="H6" s="1666"/>
      <c r="I6" s="1666"/>
      <c r="J6" s="1666"/>
      <c r="K6" s="1666"/>
      <c r="L6" s="1666"/>
      <c r="M6" s="1666"/>
      <c r="N6" s="1666"/>
      <c r="O6" s="1666"/>
      <c r="P6" s="1666"/>
      <c r="Q6" s="1666"/>
      <c r="R6" s="1666"/>
      <c r="S6" s="1666"/>
      <c r="T6" s="1666"/>
      <c r="U6" s="1666"/>
      <c r="V6" s="1666"/>
      <c r="W6" s="1666"/>
      <c r="X6" s="1666"/>
      <c r="Y6" s="1666"/>
      <c r="Z6" s="1666"/>
      <c r="AA6" s="1666"/>
      <c r="AB6" s="1666"/>
      <c r="AC6" s="1666"/>
      <c r="AD6" s="1666"/>
      <c r="AE6" s="1666"/>
      <c r="AF6" s="1666"/>
      <c r="AG6" s="1666"/>
      <c r="AH6" s="1666"/>
      <c r="AI6" s="1666"/>
      <c r="AJ6" s="1666"/>
      <c r="AK6" s="1666"/>
      <c r="AL6" s="1666"/>
      <c r="AM6" s="1666"/>
      <c r="AN6" s="1666"/>
      <c r="AO6" s="1666"/>
      <c r="AP6" s="1681" t="s">
        <v>221</v>
      </c>
    </row>
    <row r="7" spans="1:42" s="157" customFormat="1" ht="15">
      <c r="A7" s="1663"/>
      <c r="B7" s="1665" t="s">
        <v>1756</v>
      </c>
      <c r="C7" s="1666"/>
      <c r="D7" s="1666"/>
      <c r="E7" s="1666"/>
      <c r="F7" s="1666"/>
      <c r="G7" s="1667"/>
      <c r="H7" s="1668" t="s">
        <v>1772</v>
      </c>
      <c r="I7" s="1669"/>
      <c r="J7" s="1668" t="s">
        <v>1716</v>
      </c>
      <c r="K7" s="1669"/>
      <c r="L7" s="1668" t="s">
        <v>1717</v>
      </c>
      <c r="M7" s="1669"/>
      <c r="N7" s="1668" t="s">
        <v>1768</v>
      </c>
      <c r="O7" s="1669"/>
      <c r="P7" s="1668" t="s">
        <v>1769</v>
      </c>
      <c r="Q7" s="1669"/>
      <c r="R7" s="1668" t="s">
        <v>1770</v>
      </c>
      <c r="S7" s="1669"/>
      <c r="T7" s="1668" t="s">
        <v>1718</v>
      </c>
      <c r="U7" s="1669"/>
      <c r="V7" s="1668" t="s">
        <v>1757</v>
      </c>
      <c r="W7" s="1669"/>
      <c r="X7" s="1668" t="s">
        <v>1758</v>
      </c>
      <c r="Y7" s="1669"/>
      <c r="Z7" s="1668" t="s">
        <v>1759</v>
      </c>
      <c r="AA7" s="1669"/>
      <c r="AB7" s="1668" t="s">
        <v>1760</v>
      </c>
      <c r="AC7" s="1669"/>
      <c r="AD7" s="1668" t="s">
        <v>1774</v>
      </c>
      <c r="AE7" s="1669"/>
      <c r="AF7" s="1668" t="s">
        <v>1771</v>
      </c>
      <c r="AG7" s="1669"/>
      <c r="AH7" s="1668" t="s">
        <v>1773</v>
      </c>
      <c r="AI7" s="1669"/>
      <c r="AJ7" s="1668" t="s">
        <v>1719</v>
      </c>
      <c r="AK7" s="1669"/>
      <c r="AL7" s="1668" t="s">
        <v>1779</v>
      </c>
      <c r="AM7" s="1669"/>
      <c r="AN7" s="1668" t="s">
        <v>1761</v>
      </c>
      <c r="AO7" s="1672"/>
      <c r="AP7" s="1682"/>
    </row>
    <row r="8" spans="1:42" s="157" customFormat="1" ht="60" customHeight="1">
      <c r="A8" s="1663"/>
      <c r="B8" s="1665" t="s">
        <v>1720</v>
      </c>
      <c r="C8" s="1666"/>
      <c r="D8" s="1667"/>
      <c r="E8" s="1665" t="s">
        <v>1721</v>
      </c>
      <c r="F8" s="1666"/>
      <c r="G8" s="1667"/>
      <c r="H8" s="1670"/>
      <c r="I8" s="1671"/>
      <c r="J8" s="1670"/>
      <c r="K8" s="1671"/>
      <c r="L8" s="1670"/>
      <c r="M8" s="1671"/>
      <c r="N8" s="1670"/>
      <c r="O8" s="1671"/>
      <c r="P8" s="1670"/>
      <c r="Q8" s="1671"/>
      <c r="R8" s="1670"/>
      <c r="S8" s="1671"/>
      <c r="T8" s="1670"/>
      <c r="U8" s="1671"/>
      <c r="V8" s="1670"/>
      <c r="W8" s="1671"/>
      <c r="X8" s="1670"/>
      <c r="Y8" s="1671"/>
      <c r="Z8" s="1670"/>
      <c r="AA8" s="1671"/>
      <c r="AB8" s="1670"/>
      <c r="AC8" s="1671"/>
      <c r="AD8" s="1670"/>
      <c r="AE8" s="1671"/>
      <c r="AF8" s="1670"/>
      <c r="AG8" s="1671"/>
      <c r="AH8" s="1670"/>
      <c r="AI8" s="1671"/>
      <c r="AJ8" s="1670"/>
      <c r="AK8" s="1671"/>
      <c r="AL8" s="1670"/>
      <c r="AM8" s="1671"/>
      <c r="AN8" s="1670"/>
      <c r="AO8" s="1673"/>
      <c r="AP8" s="1682"/>
    </row>
    <row r="9" spans="1:42" s="157" customFormat="1" ht="15">
      <c r="A9" s="1663"/>
      <c r="B9" s="1674" t="s">
        <v>1725</v>
      </c>
      <c r="C9" s="1675" t="s">
        <v>1726</v>
      </c>
      <c r="D9" s="1675" t="s">
        <v>1724</v>
      </c>
      <c r="E9" s="1674" t="s">
        <v>1725</v>
      </c>
      <c r="F9" s="1675" t="s">
        <v>1726</v>
      </c>
      <c r="G9" s="1677" t="s">
        <v>1724</v>
      </c>
      <c r="H9" s="1436" t="s">
        <v>1727</v>
      </c>
      <c r="I9" s="1437" t="s">
        <v>1728</v>
      </c>
      <c r="J9" s="1436" t="s">
        <v>1727</v>
      </c>
      <c r="K9" s="1437" t="s">
        <v>1728</v>
      </c>
      <c r="L9" s="1436" t="s">
        <v>1727</v>
      </c>
      <c r="M9" s="1437" t="s">
        <v>1728</v>
      </c>
      <c r="N9" s="1436" t="s">
        <v>1727</v>
      </c>
      <c r="O9" s="1437" t="s">
        <v>1728</v>
      </c>
      <c r="P9" s="1436" t="s">
        <v>1727</v>
      </c>
      <c r="Q9" s="1437" t="s">
        <v>1728</v>
      </c>
      <c r="R9" s="1436" t="s">
        <v>1727</v>
      </c>
      <c r="S9" s="1437" t="s">
        <v>1728</v>
      </c>
      <c r="T9" s="1436" t="s">
        <v>1727</v>
      </c>
      <c r="U9" s="1437" t="s">
        <v>1728</v>
      </c>
      <c r="V9" s="1436" t="s">
        <v>1727</v>
      </c>
      <c r="W9" s="1437" t="s">
        <v>1728</v>
      </c>
      <c r="X9" s="1436" t="s">
        <v>1727</v>
      </c>
      <c r="Y9" s="1437" t="s">
        <v>1728</v>
      </c>
      <c r="Z9" s="1436" t="s">
        <v>1727</v>
      </c>
      <c r="AA9" s="1437" t="s">
        <v>1728</v>
      </c>
      <c r="AB9" s="1436" t="s">
        <v>1727</v>
      </c>
      <c r="AC9" s="1437" t="s">
        <v>1728</v>
      </c>
      <c r="AD9" s="1436" t="s">
        <v>1727</v>
      </c>
      <c r="AE9" s="1437" t="s">
        <v>1728</v>
      </c>
      <c r="AF9" s="1436" t="s">
        <v>1727</v>
      </c>
      <c r="AG9" s="1437" t="s">
        <v>1728</v>
      </c>
      <c r="AH9" s="1436" t="s">
        <v>1727</v>
      </c>
      <c r="AI9" s="1437" t="s">
        <v>1728</v>
      </c>
      <c r="AJ9" s="1436" t="s">
        <v>1727</v>
      </c>
      <c r="AK9" s="1437" t="s">
        <v>1728</v>
      </c>
      <c r="AL9" s="1436" t="s">
        <v>1727</v>
      </c>
      <c r="AM9" s="1437" t="s">
        <v>1728</v>
      </c>
      <c r="AN9" s="1436" t="s">
        <v>1727</v>
      </c>
      <c r="AO9" s="1438" t="s">
        <v>1728</v>
      </c>
      <c r="AP9" s="1682"/>
    </row>
    <row r="10" spans="1:42" s="157" customFormat="1" ht="15">
      <c r="A10" s="1664"/>
      <c r="B10" s="1664"/>
      <c r="C10" s="1676"/>
      <c r="D10" s="1676"/>
      <c r="E10" s="1664"/>
      <c r="F10" s="1676"/>
      <c r="G10" s="1678"/>
      <c r="H10" s="1439" t="s">
        <v>1731</v>
      </c>
      <c r="I10" s="1440" t="s">
        <v>1732</v>
      </c>
      <c r="J10" s="1439" t="s">
        <v>1731</v>
      </c>
      <c r="K10" s="1440" t="s">
        <v>1732</v>
      </c>
      <c r="L10" s="1439" t="s">
        <v>1731</v>
      </c>
      <c r="M10" s="1440" t="s">
        <v>1732</v>
      </c>
      <c r="N10" s="1439" t="s">
        <v>1731</v>
      </c>
      <c r="O10" s="1440" t="s">
        <v>1732</v>
      </c>
      <c r="P10" s="1439" t="s">
        <v>1731</v>
      </c>
      <c r="Q10" s="1440" t="s">
        <v>1732</v>
      </c>
      <c r="R10" s="1439" t="s">
        <v>1731</v>
      </c>
      <c r="S10" s="1440" t="s">
        <v>1732</v>
      </c>
      <c r="T10" s="1439" t="s">
        <v>1731</v>
      </c>
      <c r="U10" s="1440" t="s">
        <v>1732</v>
      </c>
      <c r="V10" s="1439" t="s">
        <v>1731</v>
      </c>
      <c r="W10" s="1440" t="s">
        <v>1732</v>
      </c>
      <c r="X10" s="1439" t="s">
        <v>1731</v>
      </c>
      <c r="Y10" s="1440" t="s">
        <v>1732</v>
      </c>
      <c r="Z10" s="1439" t="s">
        <v>1731</v>
      </c>
      <c r="AA10" s="1440" t="s">
        <v>1732</v>
      </c>
      <c r="AB10" s="1439" t="s">
        <v>1731</v>
      </c>
      <c r="AC10" s="1440" t="s">
        <v>1732</v>
      </c>
      <c r="AD10" s="1439" t="s">
        <v>1731</v>
      </c>
      <c r="AE10" s="1440" t="s">
        <v>1732</v>
      </c>
      <c r="AF10" s="1439" t="s">
        <v>1731</v>
      </c>
      <c r="AG10" s="1440" t="s">
        <v>1732</v>
      </c>
      <c r="AH10" s="1439" t="s">
        <v>1731</v>
      </c>
      <c r="AI10" s="1440" t="s">
        <v>1732</v>
      </c>
      <c r="AJ10" s="1439" t="s">
        <v>1731</v>
      </c>
      <c r="AK10" s="1440" t="s">
        <v>1732</v>
      </c>
      <c r="AL10" s="1439" t="s">
        <v>1731</v>
      </c>
      <c r="AM10" s="1440" t="s">
        <v>1732</v>
      </c>
      <c r="AN10" s="1439" t="s">
        <v>1731</v>
      </c>
      <c r="AO10" s="1441" t="s">
        <v>1732</v>
      </c>
      <c r="AP10" s="1683"/>
    </row>
    <row r="11" spans="1:42" s="157" customFormat="1" ht="15">
      <c r="A11" s="1434">
        <v>2016</v>
      </c>
      <c r="B11" s="1461" t="s">
        <v>1402</v>
      </c>
      <c r="C11" s="1462" t="s">
        <v>1402</v>
      </c>
      <c r="D11" s="1462" t="s">
        <v>1402</v>
      </c>
      <c r="E11" s="1462" t="s">
        <v>1402</v>
      </c>
      <c r="F11" s="1462" t="s">
        <v>1402</v>
      </c>
      <c r="G11" s="1462" t="s">
        <v>1402</v>
      </c>
      <c r="H11" s="1462" t="s">
        <v>1402</v>
      </c>
      <c r="I11" s="1462" t="s">
        <v>1402</v>
      </c>
      <c r="J11" s="1462" t="s">
        <v>1402</v>
      </c>
      <c r="K11" s="1462" t="s">
        <v>1402</v>
      </c>
      <c r="L11" s="1462" t="s">
        <v>1402</v>
      </c>
      <c r="M11" s="1462" t="s">
        <v>1402</v>
      </c>
      <c r="N11" s="1462" t="s">
        <v>1402</v>
      </c>
      <c r="O11" s="1462" t="s">
        <v>1402</v>
      </c>
      <c r="P11" s="1462" t="s">
        <v>1402</v>
      </c>
      <c r="Q11" s="1462" t="s">
        <v>1402</v>
      </c>
      <c r="R11" s="1462" t="s">
        <v>1402</v>
      </c>
      <c r="S11" s="1462" t="s">
        <v>1402</v>
      </c>
      <c r="T11" s="1462" t="s">
        <v>1402</v>
      </c>
      <c r="U11" s="1462" t="s">
        <v>1402</v>
      </c>
      <c r="V11" s="1462" t="s">
        <v>1402</v>
      </c>
      <c r="W11" s="1462" t="s">
        <v>1402</v>
      </c>
      <c r="X11" s="1462" t="s">
        <v>1402</v>
      </c>
      <c r="Y11" s="1462" t="s">
        <v>1402</v>
      </c>
      <c r="Z11" s="1462" t="s">
        <v>1402</v>
      </c>
      <c r="AA11" s="1462" t="s">
        <v>1402</v>
      </c>
      <c r="AB11" s="1462" t="s">
        <v>1402</v>
      </c>
      <c r="AC11" s="1462" t="s">
        <v>1402</v>
      </c>
      <c r="AD11" s="1462" t="s">
        <v>1402</v>
      </c>
      <c r="AE11" s="1462" t="s">
        <v>1402</v>
      </c>
      <c r="AF11" s="1462" t="s">
        <v>1402</v>
      </c>
      <c r="AG11" s="1462" t="s">
        <v>1402</v>
      </c>
      <c r="AH11" s="1462" t="s">
        <v>1402</v>
      </c>
      <c r="AI11" s="1462" t="s">
        <v>1402</v>
      </c>
      <c r="AJ11" s="1462" t="s">
        <v>1402</v>
      </c>
      <c r="AK11" s="1462" t="s">
        <v>1402</v>
      </c>
      <c r="AL11" s="1462" t="s">
        <v>1402</v>
      </c>
      <c r="AM11" s="1462" t="s">
        <v>1402</v>
      </c>
      <c r="AN11" s="1462">
        <v>0</v>
      </c>
      <c r="AO11" s="1463">
        <v>0</v>
      </c>
      <c r="AP11" s="1443">
        <v>2016</v>
      </c>
    </row>
    <row r="12" spans="1:42" s="157" customFormat="1" ht="15">
      <c r="A12" s="1435">
        <v>2017</v>
      </c>
      <c r="B12" s="1464" t="s">
        <v>1813</v>
      </c>
      <c r="C12" s="596" t="s">
        <v>1813</v>
      </c>
      <c r="D12" s="596" t="s">
        <v>1811</v>
      </c>
      <c r="E12" s="596" t="s">
        <v>1811</v>
      </c>
      <c r="F12" s="596" t="s">
        <v>1811</v>
      </c>
      <c r="G12" s="596" t="s">
        <v>1811</v>
      </c>
      <c r="H12" s="596" t="s">
        <v>1811</v>
      </c>
      <c r="I12" s="596" t="s">
        <v>1811</v>
      </c>
      <c r="J12" s="596" t="s">
        <v>1811</v>
      </c>
      <c r="K12" s="596" t="s">
        <v>1811</v>
      </c>
      <c r="L12" s="596" t="s">
        <v>1811</v>
      </c>
      <c r="M12" s="596" t="s">
        <v>1811</v>
      </c>
      <c r="N12" s="596" t="s">
        <v>1811</v>
      </c>
      <c r="O12" s="596" t="s">
        <v>1811</v>
      </c>
      <c r="P12" s="596" t="s">
        <v>1811</v>
      </c>
      <c r="Q12" s="596" t="s">
        <v>1811</v>
      </c>
      <c r="R12" s="596" t="s">
        <v>1811</v>
      </c>
      <c r="S12" s="596" t="s">
        <v>1811</v>
      </c>
      <c r="T12" s="596" t="s">
        <v>1811</v>
      </c>
      <c r="U12" s="596" t="s">
        <v>1811</v>
      </c>
      <c r="V12" s="596" t="s">
        <v>1811</v>
      </c>
      <c r="W12" s="596" t="s">
        <v>1811</v>
      </c>
      <c r="X12" s="596" t="s">
        <v>1811</v>
      </c>
      <c r="Y12" s="596" t="s">
        <v>1811</v>
      </c>
      <c r="Z12" s="596" t="s">
        <v>1811</v>
      </c>
      <c r="AA12" s="596" t="s">
        <v>1811</v>
      </c>
      <c r="AB12" s="596" t="s">
        <v>1811</v>
      </c>
      <c r="AC12" s="596" t="s">
        <v>1811</v>
      </c>
      <c r="AD12" s="596" t="s">
        <v>1811</v>
      </c>
      <c r="AE12" s="596" t="s">
        <v>1811</v>
      </c>
      <c r="AF12" s="596" t="s">
        <v>1811</v>
      </c>
      <c r="AG12" s="596" t="s">
        <v>1811</v>
      </c>
      <c r="AH12" s="596" t="s">
        <v>1811</v>
      </c>
      <c r="AI12" s="596" t="s">
        <v>1811</v>
      </c>
      <c r="AJ12" s="596" t="s">
        <v>1811</v>
      </c>
      <c r="AK12" s="596" t="s">
        <v>1811</v>
      </c>
      <c r="AL12" s="596" t="s">
        <v>1811</v>
      </c>
      <c r="AM12" s="596" t="s">
        <v>1811</v>
      </c>
      <c r="AN12" s="596">
        <v>0</v>
      </c>
      <c r="AO12" s="1465">
        <v>0</v>
      </c>
      <c r="AP12" s="1443">
        <v>2017</v>
      </c>
    </row>
    <row r="13" spans="1:42" s="157" customFormat="1" ht="15">
      <c r="A13" s="1435">
        <v>2018</v>
      </c>
      <c r="B13" s="1464" t="s">
        <v>1812</v>
      </c>
      <c r="C13" s="596" t="s">
        <v>1812</v>
      </c>
      <c r="D13" s="596" t="s">
        <v>117</v>
      </c>
      <c r="E13" s="596" t="s">
        <v>117</v>
      </c>
      <c r="F13" s="596" t="s">
        <v>117</v>
      </c>
      <c r="G13" s="596" t="s">
        <v>117</v>
      </c>
      <c r="H13" s="596" t="s">
        <v>117</v>
      </c>
      <c r="I13" s="596" t="s">
        <v>117</v>
      </c>
      <c r="J13" s="596" t="s">
        <v>117</v>
      </c>
      <c r="K13" s="596" t="s">
        <v>117</v>
      </c>
      <c r="L13" s="596" t="s">
        <v>117</v>
      </c>
      <c r="M13" s="596" t="s">
        <v>117</v>
      </c>
      <c r="N13" s="596" t="s">
        <v>117</v>
      </c>
      <c r="O13" s="596" t="s">
        <v>117</v>
      </c>
      <c r="P13" s="596" t="s">
        <v>117</v>
      </c>
      <c r="Q13" s="596" t="s">
        <v>117</v>
      </c>
      <c r="R13" s="596" t="s">
        <v>117</v>
      </c>
      <c r="S13" s="596" t="s">
        <v>117</v>
      </c>
      <c r="T13" s="596" t="s">
        <v>117</v>
      </c>
      <c r="U13" s="596" t="s">
        <v>117</v>
      </c>
      <c r="V13" s="596" t="s">
        <v>117</v>
      </c>
      <c r="W13" s="596" t="s">
        <v>117</v>
      </c>
      <c r="X13" s="596" t="s">
        <v>117</v>
      </c>
      <c r="Y13" s="596" t="s">
        <v>117</v>
      </c>
      <c r="Z13" s="596" t="s">
        <v>117</v>
      </c>
      <c r="AA13" s="596" t="s">
        <v>117</v>
      </c>
      <c r="AB13" s="596" t="s">
        <v>117</v>
      </c>
      <c r="AC13" s="596" t="s">
        <v>117</v>
      </c>
      <c r="AD13" s="596" t="s">
        <v>117</v>
      </c>
      <c r="AE13" s="596" t="s">
        <v>117</v>
      </c>
      <c r="AF13" s="596" t="s">
        <v>117</v>
      </c>
      <c r="AG13" s="596" t="s">
        <v>117</v>
      </c>
      <c r="AH13" s="596" t="s">
        <v>117</v>
      </c>
      <c r="AI13" s="596" t="s">
        <v>117</v>
      </c>
      <c r="AJ13" s="596" t="s">
        <v>117</v>
      </c>
      <c r="AK13" s="596" t="s">
        <v>117</v>
      </c>
      <c r="AL13" s="596" t="s">
        <v>117</v>
      </c>
      <c r="AM13" s="596" t="s">
        <v>117</v>
      </c>
      <c r="AN13" s="596">
        <v>0</v>
      </c>
      <c r="AO13" s="1465">
        <v>0</v>
      </c>
      <c r="AP13" s="1443">
        <v>2018</v>
      </c>
    </row>
    <row r="14" spans="1:42" s="157" customFormat="1" ht="15">
      <c r="A14" s="1435">
        <v>2019</v>
      </c>
      <c r="B14" s="1464" t="s">
        <v>117</v>
      </c>
      <c r="C14" s="596" t="s">
        <v>117</v>
      </c>
      <c r="D14" s="596" t="s">
        <v>117</v>
      </c>
      <c r="E14" s="596" t="s">
        <v>117</v>
      </c>
      <c r="F14" s="596" t="s">
        <v>117</v>
      </c>
      <c r="G14" s="596" t="s">
        <v>117</v>
      </c>
      <c r="H14" s="596" t="s">
        <v>117</v>
      </c>
      <c r="I14" s="596" t="s">
        <v>117</v>
      </c>
      <c r="J14" s="596" t="s">
        <v>117</v>
      </c>
      <c r="K14" s="596" t="s">
        <v>117</v>
      </c>
      <c r="L14" s="596" t="s">
        <v>117</v>
      </c>
      <c r="M14" s="596" t="s">
        <v>117</v>
      </c>
      <c r="N14" s="596" t="s">
        <v>117</v>
      </c>
      <c r="O14" s="596" t="s">
        <v>117</v>
      </c>
      <c r="P14" s="596" t="s">
        <v>117</v>
      </c>
      <c r="Q14" s="596" t="s">
        <v>117</v>
      </c>
      <c r="R14" s="596" t="s">
        <v>117</v>
      </c>
      <c r="S14" s="596" t="s">
        <v>117</v>
      </c>
      <c r="T14" s="596" t="s">
        <v>117</v>
      </c>
      <c r="U14" s="596" t="s">
        <v>117</v>
      </c>
      <c r="V14" s="596" t="s">
        <v>117</v>
      </c>
      <c r="W14" s="596" t="s">
        <v>117</v>
      </c>
      <c r="X14" s="596" t="s">
        <v>117</v>
      </c>
      <c r="Y14" s="596" t="s">
        <v>117</v>
      </c>
      <c r="Z14" s="596" t="s">
        <v>117</v>
      </c>
      <c r="AA14" s="596" t="s">
        <v>117</v>
      </c>
      <c r="AB14" s="596" t="s">
        <v>117</v>
      </c>
      <c r="AC14" s="596" t="s">
        <v>117</v>
      </c>
      <c r="AD14" s="596" t="s">
        <v>117</v>
      </c>
      <c r="AE14" s="596" t="s">
        <v>117</v>
      </c>
      <c r="AF14" s="596" t="s">
        <v>117</v>
      </c>
      <c r="AG14" s="596" t="s">
        <v>117</v>
      </c>
      <c r="AH14" s="596" t="s">
        <v>117</v>
      </c>
      <c r="AI14" s="596" t="s">
        <v>117</v>
      </c>
      <c r="AJ14" s="596" t="s">
        <v>117</v>
      </c>
      <c r="AK14" s="596" t="s">
        <v>117</v>
      </c>
      <c r="AL14" s="596" t="s">
        <v>117</v>
      </c>
      <c r="AM14" s="596" t="s">
        <v>117</v>
      </c>
      <c r="AN14" s="596">
        <v>0</v>
      </c>
      <c r="AO14" s="1465">
        <v>0</v>
      </c>
      <c r="AP14" s="1443">
        <v>2019</v>
      </c>
    </row>
    <row r="15" spans="1:42" s="157" customFormat="1" ht="15">
      <c r="A15" s="1442">
        <v>2020</v>
      </c>
      <c r="B15" s="1466">
        <f>SUM(C15:D15)</f>
        <v>89</v>
      </c>
      <c r="C15" s="1460">
        <v>62</v>
      </c>
      <c r="D15" s="1460">
        <v>27</v>
      </c>
      <c r="E15" s="1460">
        <f>SUM(F15:G15)</f>
        <v>0</v>
      </c>
      <c r="F15" s="1460">
        <v>0</v>
      </c>
      <c r="G15" s="1460">
        <v>0</v>
      </c>
      <c r="H15" s="1460">
        <v>0</v>
      </c>
      <c r="I15" s="1460">
        <v>0</v>
      </c>
      <c r="J15" s="1460">
        <v>0</v>
      </c>
      <c r="K15" s="1460">
        <v>0</v>
      </c>
      <c r="L15" s="1460">
        <v>0</v>
      </c>
      <c r="M15" s="1460">
        <v>0</v>
      </c>
      <c r="N15" s="1460">
        <v>0</v>
      </c>
      <c r="O15" s="1460">
        <v>0</v>
      </c>
      <c r="P15" s="1460">
        <v>0</v>
      </c>
      <c r="Q15" s="1460">
        <v>0</v>
      </c>
      <c r="R15" s="1460">
        <v>0</v>
      </c>
      <c r="S15" s="1460">
        <v>0</v>
      </c>
      <c r="T15" s="1460">
        <v>0</v>
      </c>
      <c r="U15" s="1460">
        <v>0</v>
      </c>
      <c r="V15" s="1460">
        <v>0</v>
      </c>
      <c r="W15" s="1460">
        <v>0</v>
      </c>
      <c r="X15" s="1460">
        <v>0</v>
      </c>
      <c r="Y15" s="1460">
        <v>0</v>
      </c>
      <c r="Z15" s="1460">
        <v>0</v>
      </c>
      <c r="AA15" s="1460">
        <v>0</v>
      </c>
      <c r="AB15" s="1460">
        <v>0</v>
      </c>
      <c r="AC15" s="1460">
        <v>0</v>
      </c>
      <c r="AD15" s="1460">
        <v>89</v>
      </c>
      <c r="AE15" s="1460">
        <v>0</v>
      </c>
      <c r="AF15" s="1460">
        <v>0</v>
      </c>
      <c r="AG15" s="1460">
        <v>0</v>
      </c>
      <c r="AH15" s="1460">
        <v>0</v>
      </c>
      <c r="AI15" s="1460">
        <v>0</v>
      </c>
      <c r="AJ15" s="1460">
        <v>0</v>
      </c>
      <c r="AK15" s="1460">
        <v>0</v>
      </c>
      <c r="AL15" s="1460">
        <v>0</v>
      </c>
      <c r="AM15" s="1460">
        <v>0</v>
      </c>
      <c r="AN15" s="1460">
        <v>0</v>
      </c>
      <c r="AO15" s="1467">
        <v>0</v>
      </c>
      <c r="AP15" s="1444">
        <v>2020</v>
      </c>
    </row>
    <row r="16" spans="1:42" s="975" customFormat="1" ht="12" customHeight="1">
      <c r="A16" s="852" t="s">
        <v>1814</v>
      </c>
      <c r="B16" s="1468"/>
      <c r="C16" s="1468"/>
      <c r="D16" s="1468"/>
      <c r="E16" s="1468"/>
      <c r="F16" s="1468"/>
      <c r="G16" s="1468"/>
      <c r="H16" s="1468"/>
      <c r="I16" s="1468"/>
      <c r="J16" s="1468"/>
      <c r="K16" s="1468"/>
      <c r="L16" s="1468"/>
      <c r="M16" s="1468"/>
      <c r="N16" s="1468"/>
      <c r="O16" s="1468"/>
      <c r="P16" s="1468"/>
      <c r="Q16" s="1468"/>
      <c r="R16" s="1468"/>
      <c r="S16" s="1468"/>
      <c r="T16" s="1468"/>
      <c r="U16" s="1468"/>
      <c r="V16" s="1468"/>
      <c r="W16" s="1468"/>
      <c r="X16" s="1468"/>
      <c r="Y16" s="1468"/>
      <c r="Z16" s="1468"/>
      <c r="AA16" s="1468"/>
      <c r="AB16" s="1468"/>
      <c r="AC16" s="1468"/>
      <c r="AD16" s="1468"/>
      <c r="AE16" s="1468"/>
      <c r="AF16" s="1468"/>
      <c r="AG16" s="1468"/>
      <c r="AH16" s="1468"/>
      <c r="AI16" s="1468"/>
      <c r="AJ16" s="1468"/>
      <c r="AK16" s="1468"/>
      <c r="AL16" s="1468"/>
      <c r="AM16" s="1468"/>
      <c r="AN16" s="1468"/>
      <c r="AO16" s="1468"/>
      <c r="AP16" s="1469"/>
    </row>
    <row r="17" spans="1:42" s="975" customFormat="1" ht="12" customHeight="1">
      <c r="A17" s="852" t="s">
        <v>1815</v>
      </c>
      <c r="B17" s="1468"/>
      <c r="C17" s="1468"/>
      <c r="D17" s="1468"/>
      <c r="E17" s="1468"/>
      <c r="F17" s="1468"/>
      <c r="G17" s="1468"/>
      <c r="H17" s="1468"/>
      <c r="I17" s="1468"/>
      <c r="J17" s="1468"/>
      <c r="K17" s="1468"/>
      <c r="L17" s="1468"/>
      <c r="M17" s="1468"/>
      <c r="N17" s="1468"/>
      <c r="O17" s="1468"/>
      <c r="P17" s="1468"/>
      <c r="Q17" s="1468"/>
      <c r="R17" s="1468"/>
      <c r="S17" s="1468"/>
      <c r="T17" s="1468"/>
      <c r="U17" s="1468"/>
      <c r="V17" s="1468"/>
      <c r="W17" s="1468"/>
      <c r="X17" s="1468"/>
      <c r="Y17" s="1468"/>
      <c r="Z17" s="1468"/>
      <c r="AA17" s="1468"/>
      <c r="AB17" s="1468"/>
      <c r="AC17" s="1468"/>
      <c r="AD17" s="1468"/>
      <c r="AE17" s="1468"/>
      <c r="AF17" s="1468"/>
      <c r="AG17" s="1468"/>
      <c r="AH17" s="1468"/>
      <c r="AI17" s="1468"/>
      <c r="AJ17" s="1468"/>
      <c r="AK17" s="1468"/>
      <c r="AL17" s="1468"/>
      <c r="AM17" s="1468"/>
      <c r="AN17" s="1468"/>
      <c r="AO17" s="1468"/>
      <c r="AP17" s="1469"/>
    </row>
    <row r="18" spans="1:22" s="975" customFormat="1" ht="12" customHeight="1">
      <c r="A18" s="975" t="s">
        <v>1781</v>
      </c>
      <c r="V18" s="1459" t="s">
        <v>1777</v>
      </c>
    </row>
    <row r="19" s="157" customFormat="1" ht="15">
      <c r="AP19" s="1446"/>
    </row>
    <row r="20" spans="1:42" s="978" customFormat="1" ht="12.75">
      <c r="A20" s="978" t="s">
        <v>1780</v>
      </c>
      <c r="AP20" s="922" t="s">
        <v>78</v>
      </c>
    </row>
    <row r="21" spans="1:42" s="157" customFormat="1" ht="19.5" customHeight="1">
      <c r="A21" s="1662" t="s">
        <v>1733</v>
      </c>
      <c r="B21" s="1665" t="s">
        <v>1734</v>
      </c>
      <c r="C21" s="1666"/>
      <c r="D21" s="1666"/>
      <c r="E21" s="1666"/>
      <c r="F21" s="1666"/>
      <c r="G21" s="1666"/>
      <c r="H21" s="1666"/>
      <c r="I21" s="1666"/>
      <c r="J21" s="1666"/>
      <c r="K21" s="1666"/>
      <c r="L21" s="1666"/>
      <c r="M21" s="1666"/>
      <c r="N21" s="1666"/>
      <c r="O21" s="1666"/>
      <c r="P21" s="1666"/>
      <c r="Q21" s="1666"/>
      <c r="R21" s="1666"/>
      <c r="S21" s="1666"/>
      <c r="T21" s="1666"/>
      <c r="U21" s="1666"/>
      <c r="V21" s="1666"/>
      <c r="W21" s="1666"/>
      <c r="X21" s="1666"/>
      <c r="Y21" s="1666"/>
      <c r="Z21" s="1666"/>
      <c r="AA21" s="1666"/>
      <c r="AB21" s="1666"/>
      <c r="AC21" s="1666"/>
      <c r="AD21" s="1666"/>
      <c r="AE21" s="1666"/>
      <c r="AF21" s="1666"/>
      <c r="AG21" s="1666"/>
      <c r="AH21" s="1666"/>
      <c r="AI21" s="1666"/>
      <c r="AJ21" s="1666"/>
      <c r="AK21" s="1666"/>
      <c r="AL21" s="1666"/>
      <c r="AM21" s="1666"/>
      <c r="AN21" s="1666"/>
      <c r="AO21" s="1666"/>
      <c r="AP21" s="1681" t="s">
        <v>221</v>
      </c>
    </row>
    <row r="22" spans="1:42" s="157" customFormat="1" ht="15">
      <c r="A22" s="1663"/>
      <c r="B22" s="1665" t="s">
        <v>1756</v>
      </c>
      <c r="C22" s="1666"/>
      <c r="D22" s="1666"/>
      <c r="E22" s="1666"/>
      <c r="F22" s="1666"/>
      <c r="G22" s="1667"/>
      <c r="H22" s="1674" t="s">
        <v>1735</v>
      </c>
      <c r="I22" s="1677"/>
      <c r="J22" s="1668" t="s">
        <v>1736</v>
      </c>
      <c r="K22" s="1669"/>
      <c r="L22" s="1668" t="s">
        <v>1737</v>
      </c>
      <c r="M22" s="1669"/>
      <c r="N22" s="1668" t="s">
        <v>1738</v>
      </c>
      <c r="O22" s="1669"/>
      <c r="P22" s="1668" t="s">
        <v>1739</v>
      </c>
      <c r="Q22" s="1669"/>
      <c r="R22" s="1668" t="s">
        <v>1740</v>
      </c>
      <c r="S22" s="1669"/>
      <c r="T22" s="1668" t="s">
        <v>1741</v>
      </c>
      <c r="U22" s="1669"/>
      <c r="V22" s="1668" t="s">
        <v>1742</v>
      </c>
      <c r="W22" s="1669"/>
      <c r="X22" s="1668" t="s">
        <v>1762</v>
      </c>
      <c r="Y22" s="1669"/>
      <c r="Z22" s="1668" t="s">
        <v>1743</v>
      </c>
      <c r="AA22" s="1669"/>
      <c r="AB22" s="1668" t="s">
        <v>1744</v>
      </c>
      <c r="AC22" s="1669"/>
      <c r="AD22" s="1668" t="s">
        <v>1745</v>
      </c>
      <c r="AE22" s="1669"/>
      <c r="AF22" s="1668" t="s">
        <v>1746</v>
      </c>
      <c r="AG22" s="1669"/>
      <c r="AH22" s="1668" t="s">
        <v>1747</v>
      </c>
      <c r="AI22" s="1669"/>
      <c r="AJ22" s="1668" t="s">
        <v>1748</v>
      </c>
      <c r="AK22" s="1669"/>
      <c r="AL22" s="1668" t="s">
        <v>1749</v>
      </c>
      <c r="AM22" s="1669"/>
      <c r="AN22" s="1668" t="s">
        <v>1750</v>
      </c>
      <c r="AO22" s="1669"/>
      <c r="AP22" s="1682"/>
    </row>
    <row r="23" spans="1:42" s="157" customFormat="1" ht="46.5" customHeight="1">
      <c r="A23" s="1663"/>
      <c r="B23" s="1665" t="s">
        <v>1720</v>
      </c>
      <c r="C23" s="1666"/>
      <c r="D23" s="1667"/>
      <c r="E23" s="1665" t="s">
        <v>1721</v>
      </c>
      <c r="F23" s="1666"/>
      <c r="G23" s="1667"/>
      <c r="H23" s="1679"/>
      <c r="I23" s="1680"/>
      <c r="J23" s="1670"/>
      <c r="K23" s="1671"/>
      <c r="L23" s="1670"/>
      <c r="M23" s="1671"/>
      <c r="N23" s="1670"/>
      <c r="O23" s="1671"/>
      <c r="P23" s="1670"/>
      <c r="Q23" s="1671"/>
      <c r="R23" s="1670"/>
      <c r="S23" s="1671"/>
      <c r="T23" s="1670"/>
      <c r="U23" s="1671"/>
      <c r="V23" s="1670"/>
      <c r="W23" s="1671"/>
      <c r="X23" s="1670"/>
      <c r="Y23" s="1671"/>
      <c r="Z23" s="1670"/>
      <c r="AA23" s="1671"/>
      <c r="AB23" s="1670"/>
      <c r="AC23" s="1671"/>
      <c r="AD23" s="1670"/>
      <c r="AE23" s="1671"/>
      <c r="AF23" s="1670"/>
      <c r="AG23" s="1671"/>
      <c r="AH23" s="1670"/>
      <c r="AI23" s="1671"/>
      <c r="AJ23" s="1670"/>
      <c r="AK23" s="1671"/>
      <c r="AL23" s="1670"/>
      <c r="AM23" s="1671"/>
      <c r="AN23" s="1670"/>
      <c r="AO23" s="1671"/>
      <c r="AP23" s="1682"/>
    </row>
    <row r="24" spans="1:42" s="157" customFormat="1" ht="15">
      <c r="A24" s="1663"/>
      <c r="B24" s="1674" t="s">
        <v>1725</v>
      </c>
      <c r="C24" s="1675" t="s">
        <v>1726</v>
      </c>
      <c r="D24" s="1675" t="s">
        <v>1724</v>
      </c>
      <c r="E24" s="1674" t="s">
        <v>1725</v>
      </c>
      <c r="F24" s="1675" t="s">
        <v>1726</v>
      </c>
      <c r="G24" s="1677" t="s">
        <v>1724</v>
      </c>
      <c r="H24" s="1436" t="s">
        <v>1727</v>
      </c>
      <c r="I24" s="1437" t="s">
        <v>1728</v>
      </c>
      <c r="J24" s="1436" t="s">
        <v>1727</v>
      </c>
      <c r="K24" s="1437" t="s">
        <v>1728</v>
      </c>
      <c r="L24" s="1436" t="s">
        <v>1727</v>
      </c>
      <c r="M24" s="1437" t="s">
        <v>1728</v>
      </c>
      <c r="N24" s="1436" t="s">
        <v>1727</v>
      </c>
      <c r="O24" s="1437" t="s">
        <v>1728</v>
      </c>
      <c r="P24" s="1436" t="s">
        <v>1727</v>
      </c>
      <c r="Q24" s="1437" t="s">
        <v>1728</v>
      </c>
      <c r="R24" s="1436" t="s">
        <v>1727</v>
      </c>
      <c r="S24" s="1437" t="s">
        <v>1728</v>
      </c>
      <c r="T24" s="1436" t="s">
        <v>1727</v>
      </c>
      <c r="U24" s="1437" t="s">
        <v>1728</v>
      </c>
      <c r="V24" s="1436" t="s">
        <v>1727</v>
      </c>
      <c r="W24" s="1437" t="s">
        <v>1728</v>
      </c>
      <c r="X24" s="1436" t="s">
        <v>1727</v>
      </c>
      <c r="Y24" s="1437" t="s">
        <v>1728</v>
      </c>
      <c r="Z24" s="1436" t="s">
        <v>1727</v>
      </c>
      <c r="AA24" s="1437" t="s">
        <v>1728</v>
      </c>
      <c r="AB24" s="1436" t="s">
        <v>1727</v>
      </c>
      <c r="AC24" s="1437" t="s">
        <v>1728</v>
      </c>
      <c r="AD24" s="1436" t="s">
        <v>1727</v>
      </c>
      <c r="AE24" s="1437" t="s">
        <v>1728</v>
      </c>
      <c r="AF24" s="1436" t="s">
        <v>1727</v>
      </c>
      <c r="AG24" s="1437" t="s">
        <v>1728</v>
      </c>
      <c r="AH24" s="1436" t="s">
        <v>1727</v>
      </c>
      <c r="AI24" s="1437" t="s">
        <v>1728</v>
      </c>
      <c r="AJ24" s="1436" t="s">
        <v>1727</v>
      </c>
      <c r="AK24" s="1437" t="s">
        <v>1728</v>
      </c>
      <c r="AL24" s="1436" t="s">
        <v>1727</v>
      </c>
      <c r="AM24" s="1437" t="s">
        <v>1728</v>
      </c>
      <c r="AN24" s="1436" t="s">
        <v>1727</v>
      </c>
      <c r="AO24" s="1437" t="s">
        <v>1728</v>
      </c>
      <c r="AP24" s="1682"/>
    </row>
    <row r="25" spans="1:42" s="157" customFormat="1" ht="15">
      <c r="A25" s="1664"/>
      <c r="B25" s="1664"/>
      <c r="C25" s="1676"/>
      <c r="D25" s="1676"/>
      <c r="E25" s="1664"/>
      <c r="F25" s="1676"/>
      <c r="G25" s="1678"/>
      <c r="H25" s="1439" t="s">
        <v>1731</v>
      </c>
      <c r="I25" s="1440" t="s">
        <v>1732</v>
      </c>
      <c r="J25" s="1439" t="s">
        <v>1731</v>
      </c>
      <c r="K25" s="1440" t="s">
        <v>1732</v>
      </c>
      <c r="L25" s="1439" t="s">
        <v>1731</v>
      </c>
      <c r="M25" s="1440" t="s">
        <v>1732</v>
      </c>
      <c r="N25" s="1439" t="s">
        <v>1731</v>
      </c>
      <c r="O25" s="1440" t="s">
        <v>1732</v>
      </c>
      <c r="P25" s="1439" t="s">
        <v>1731</v>
      </c>
      <c r="Q25" s="1440" t="s">
        <v>1732</v>
      </c>
      <c r="R25" s="1439" t="s">
        <v>1731</v>
      </c>
      <c r="S25" s="1440" t="s">
        <v>1732</v>
      </c>
      <c r="T25" s="1439" t="s">
        <v>1731</v>
      </c>
      <c r="U25" s="1440" t="s">
        <v>1732</v>
      </c>
      <c r="V25" s="1439" t="s">
        <v>1731</v>
      </c>
      <c r="W25" s="1440" t="s">
        <v>1732</v>
      </c>
      <c r="X25" s="1439" t="s">
        <v>1731</v>
      </c>
      <c r="Y25" s="1440" t="s">
        <v>1732</v>
      </c>
      <c r="Z25" s="1439" t="s">
        <v>1731</v>
      </c>
      <c r="AA25" s="1440" t="s">
        <v>1732</v>
      </c>
      <c r="AB25" s="1439" t="s">
        <v>1731</v>
      </c>
      <c r="AC25" s="1440" t="s">
        <v>1732</v>
      </c>
      <c r="AD25" s="1439" t="s">
        <v>1731</v>
      </c>
      <c r="AE25" s="1440" t="s">
        <v>1732</v>
      </c>
      <c r="AF25" s="1439" t="s">
        <v>1731</v>
      </c>
      <c r="AG25" s="1440" t="s">
        <v>1732</v>
      </c>
      <c r="AH25" s="1439" t="s">
        <v>1731</v>
      </c>
      <c r="AI25" s="1440" t="s">
        <v>1732</v>
      </c>
      <c r="AJ25" s="1439" t="s">
        <v>1731</v>
      </c>
      <c r="AK25" s="1440" t="s">
        <v>1732</v>
      </c>
      <c r="AL25" s="1439" t="s">
        <v>1731</v>
      </c>
      <c r="AM25" s="1440" t="s">
        <v>1732</v>
      </c>
      <c r="AN25" s="1439" t="s">
        <v>1731</v>
      </c>
      <c r="AO25" s="1440" t="s">
        <v>1732</v>
      </c>
      <c r="AP25" s="1683"/>
    </row>
    <row r="26" spans="1:42" s="157" customFormat="1" ht="15">
      <c r="A26" s="1447">
        <v>2016</v>
      </c>
      <c r="B26" s="1461" t="s">
        <v>1402</v>
      </c>
      <c r="C26" s="1462" t="s">
        <v>1402</v>
      </c>
      <c r="D26" s="1462" t="s">
        <v>1402</v>
      </c>
      <c r="E26" s="1462" t="s">
        <v>1402</v>
      </c>
      <c r="F26" s="1462" t="s">
        <v>1402</v>
      </c>
      <c r="G26" s="1462" t="s">
        <v>1402</v>
      </c>
      <c r="H26" s="1462">
        <v>154</v>
      </c>
      <c r="I26" s="1462">
        <v>8</v>
      </c>
      <c r="J26" s="1462">
        <v>75</v>
      </c>
      <c r="K26" s="1462">
        <v>0</v>
      </c>
      <c r="L26" s="1462">
        <v>0</v>
      </c>
      <c r="M26" s="1462">
        <v>0</v>
      </c>
      <c r="N26" s="1462">
        <v>0</v>
      </c>
      <c r="O26" s="1462">
        <v>0</v>
      </c>
      <c r="P26" s="1462">
        <v>1</v>
      </c>
      <c r="Q26" s="1462">
        <v>0</v>
      </c>
      <c r="R26" s="1462">
        <v>0</v>
      </c>
      <c r="S26" s="1462">
        <v>0</v>
      </c>
      <c r="T26" s="1462">
        <v>1</v>
      </c>
      <c r="U26" s="1462">
        <v>0</v>
      </c>
      <c r="V26" s="1462">
        <v>0</v>
      </c>
      <c r="W26" s="1462">
        <v>0</v>
      </c>
      <c r="X26" s="1462">
        <v>10</v>
      </c>
      <c r="Y26" s="1462">
        <v>0</v>
      </c>
      <c r="Z26" s="1462">
        <v>0</v>
      </c>
      <c r="AA26" s="1462">
        <v>0</v>
      </c>
      <c r="AB26" s="1462">
        <v>6</v>
      </c>
      <c r="AC26" s="1462">
        <v>0</v>
      </c>
      <c r="AD26" s="1462">
        <v>0</v>
      </c>
      <c r="AE26" s="1462">
        <v>0</v>
      </c>
      <c r="AF26" s="1462">
        <v>0</v>
      </c>
      <c r="AG26" s="1462">
        <v>0</v>
      </c>
      <c r="AH26" s="1462">
        <v>0</v>
      </c>
      <c r="AI26" s="1462">
        <v>0</v>
      </c>
      <c r="AJ26" s="1462" t="s">
        <v>1402</v>
      </c>
      <c r="AK26" s="1462" t="s">
        <v>1402</v>
      </c>
      <c r="AL26" s="1462" t="s">
        <v>1402</v>
      </c>
      <c r="AM26" s="1462" t="s">
        <v>1402</v>
      </c>
      <c r="AN26" s="1462" t="s">
        <v>1402</v>
      </c>
      <c r="AO26" s="1463" t="s">
        <v>1402</v>
      </c>
      <c r="AP26" s="1443">
        <v>2016</v>
      </c>
    </row>
    <row r="27" spans="1:42" s="157" customFormat="1" ht="15">
      <c r="A27" s="1448">
        <v>2017</v>
      </c>
      <c r="B27" s="1464" t="s">
        <v>1813</v>
      </c>
      <c r="C27" s="596" t="s">
        <v>1810</v>
      </c>
      <c r="D27" s="596" t="s">
        <v>1811</v>
      </c>
      <c r="E27" s="596" t="s">
        <v>1811</v>
      </c>
      <c r="F27" s="596" t="s">
        <v>1811</v>
      </c>
      <c r="G27" s="596" t="s">
        <v>1811</v>
      </c>
      <c r="H27" s="596">
        <v>115</v>
      </c>
      <c r="I27" s="596">
        <v>0</v>
      </c>
      <c r="J27" s="596">
        <v>56</v>
      </c>
      <c r="K27" s="596">
        <v>0</v>
      </c>
      <c r="L27" s="596">
        <v>0</v>
      </c>
      <c r="M27" s="596">
        <v>0</v>
      </c>
      <c r="N27" s="596">
        <v>0</v>
      </c>
      <c r="O27" s="596">
        <v>0</v>
      </c>
      <c r="P27" s="596">
        <v>0</v>
      </c>
      <c r="Q27" s="596">
        <v>0</v>
      </c>
      <c r="R27" s="596">
        <v>0</v>
      </c>
      <c r="S27" s="596">
        <v>0</v>
      </c>
      <c r="T27" s="596">
        <v>0</v>
      </c>
      <c r="U27" s="596">
        <v>0</v>
      </c>
      <c r="V27" s="596">
        <v>0</v>
      </c>
      <c r="W27" s="596">
        <v>0</v>
      </c>
      <c r="X27" s="596">
        <v>11</v>
      </c>
      <c r="Y27" s="596">
        <v>0</v>
      </c>
      <c r="Z27" s="596">
        <v>0</v>
      </c>
      <c r="AA27" s="596">
        <v>0</v>
      </c>
      <c r="AB27" s="596">
        <v>5</v>
      </c>
      <c r="AC27" s="596">
        <v>0</v>
      </c>
      <c r="AD27" s="596">
        <v>0</v>
      </c>
      <c r="AE27" s="596">
        <v>0</v>
      </c>
      <c r="AF27" s="596">
        <v>0</v>
      </c>
      <c r="AG27" s="596">
        <v>0</v>
      </c>
      <c r="AH27" s="596">
        <v>0</v>
      </c>
      <c r="AI27" s="596">
        <v>0</v>
      </c>
      <c r="AJ27" s="596" t="s">
        <v>1811</v>
      </c>
      <c r="AK27" s="596" t="s">
        <v>1811</v>
      </c>
      <c r="AL27" s="596" t="s">
        <v>1811</v>
      </c>
      <c r="AM27" s="596" t="s">
        <v>1811</v>
      </c>
      <c r="AN27" s="596" t="s">
        <v>1811</v>
      </c>
      <c r="AO27" s="1465" t="s">
        <v>1811</v>
      </c>
      <c r="AP27" s="1443">
        <v>2017</v>
      </c>
    </row>
    <row r="28" spans="1:42" s="157" customFormat="1" ht="15">
      <c r="A28" s="1448">
        <v>2018</v>
      </c>
      <c r="B28" s="1464" t="s">
        <v>1812</v>
      </c>
      <c r="C28" s="596" t="s">
        <v>117</v>
      </c>
      <c r="D28" s="596" t="s">
        <v>117</v>
      </c>
      <c r="E28" s="596" t="s">
        <v>117</v>
      </c>
      <c r="F28" s="596" t="s">
        <v>117</v>
      </c>
      <c r="G28" s="596" t="s">
        <v>117</v>
      </c>
      <c r="H28" s="596">
        <v>0</v>
      </c>
      <c r="I28" s="596">
        <v>0</v>
      </c>
      <c r="J28" s="596">
        <v>118</v>
      </c>
      <c r="K28" s="596">
        <v>0</v>
      </c>
      <c r="L28" s="596">
        <v>0</v>
      </c>
      <c r="M28" s="596">
        <v>0</v>
      </c>
      <c r="N28" s="596">
        <v>0</v>
      </c>
      <c r="O28" s="596">
        <v>0</v>
      </c>
      <c r="P28" s="596">
        <v>0</v>
      </c>
      <c r="Q28" s="596">
        <v>0</v>
      </c>
      <c r="R28" s="596">
        <v>0</v>
      </c>
      <c r="S28" s="596">
        <v>0</v>
      </c>
      <c r="T28" s="596">
        <v>0</v>
      </c>
      <c r="U28" s="596">
        <v>0</v>
      </c>
      <c r="V28" s="596">
        <v>0</v>
      </c>
      <c r="W28" s="596">
        <v>0</v>
      </c>
      <c r="X28" s="596">
        <v>7</v>
      </c>
      <c r="Y28" s="596">
        <v>0</v>
      </c>
      <c r="Z28" s="596">
        <v>0</v>
      </c>
      <c r="AA28" s="596">
        <v>0</v>
      </c>
      <c r="AB28" s="596">
        <v>17</v>
      </c>
      <c r="AC28" s="596">
        <v>0</v>
      </c>
      <c r="AD28" s="596">
        <v>0</v>
      </c>
      <c r="AE28" s="596">
        <v>0</v>
      </c>
      <c r="AF28" s="596">
        <v>0</v>
      </c>
      <c r="AG28" s="596">
        <v>0</v>
      </c>
      <c r="AH28" s="596">
        <v>0</v>
      </c>
      <c r="AI28" s="596">
        <v>0</v>
      </c>
      <c r="AJ28" s="596" t="s">
        <v>117</v>
      </c>
      <c r="AK28" s="596" t="s">
        <v>117</v>
      </c>
      <c r="AL28" s="596" t="s">
        <v>117</v>
      </c>
      <c r="AM28" s="596" t="s">
        <v>117</v>
      </c>
      <c r="AN28" s="596" t="s">
        <v>117</v>
      </c>
      <c r="AO28" s="1465" t="s">
        <v>117</v>
      </c>
      <c r="AP28" s="1443">
        <v>2018</v>
      </c>
    </row>
    <row r="29" spans="1:42" s="157" customFormat="1" ht="15">
      <c r="A29" s="1448">
        <v>2019</v>
      </c>
      <c r="B29" s="1464" t="s">
        <v>117</v>
      </c>
      <c r="C29" s="596" t="s">
        <v>117</v>
      </c>
      <c r="D29" s="596" t="s">
        <v>117</v>
      </c>
      <c r="E29" s="596" t="s">
        <v>117</v>
      </c>
      <c r="F29" s="596" t="s">
        <v>117</v>
      </c>
      <c r="G29" s="596" t="s">
        <v>117</v>
      </c>
      <c r="H29" s="596">
        <v>88</v>
      </c>
      <c r="I29" s="596">
        <v>0</v>
      </c>
      <c r="J29" s="596">
        <v>101</v>
      </c>
      <c r="K29" s="596">
        <v>0</v>
      </c>
      <c r="L29" s="596">
        <v>0</v>
      </c>
      <c r="M29" s="596">
        <v>0</v>
      </c>
      <c r="N29" s="596">
        <v>0</v>
      </c>
      <c r="O29" s="596">
        <v>0</v>
      </c>
      <c r="P29" s="596">
        <v>0</v>
      </c>
      <c r="Q29" s="596">
        <v>0</v>
      </c>
      <c r="R29" s="596">
        <v>0</v>
      </c>
      <c r="S29" s="596">
        <v>0</v>
      </c>
      <c r="T29" s="596">
        <v>0</v>
      </c>
      <c r="U29" s="596">
        <v>0</v>
      </c>
      <c r="V29" s="596">
        <v>0</v>
      </c>
      <c r="W29" s="596">
        <v>0</v>
      </c>
      <c r="X29" s="596">
        <v>58</v>
      </c>
      <c r="Y29" s="596">
        <v>0</v>
      </c>
      <c r="Z29" s="596">
        <v>0</v>
      </c>
      <c r="AA29" s="596">
        <v>0</v>
      </c>
      <c r="AB29" s="596">
        <v>12</v>
      </c>
      <c r="AC29" s="596">
        <v>0</v>
      </c>
      <c r="AD29" s="596">
        <v>0</v>
      </c>
      <c r="AE29" s="596">
        <v>0</v>
      </c>
      <c r="AF29" s="596">
        <v>0</v>
      </c>
      <c r="AG29" s="596">
        <v>0</v>
      </c>
      <c r="AH29" s="596">
        <v>0</v>
      </c>
      <c r="AI29" s="596">
        <v>0</v>
      </c>
      <c r="AJ29" s="596" t="s">
        <v>117</v>
      </c>
      <c r="AK29" s="596" t="s">
        <v>117</v>
      </c>
      <c r="AL29" s="596" t="s">
        <v>117</v>
      </c>
      <c r="AM29" s="596" t="s">
        <v>117</v>
      </c>
      <c r="AN29" s="596" t="s">
        <v>117</v>
      </c>
      <c r="AO29" s="1465" t="s">
        <v>117</v>
      </c>
      <c r="AP29" s="1443">
        <v>2019</v>
      </c>
    </row>
    <row r="30" spans="1:42" s="157" customFormat="1" ht="15">
      <c r="A30" s="1449">
        <v>2020</v>
      </c>
      <c r="B30" s="1466">
        <f>SUM(C30:D30)</f>
        <v>150</v>
      </c>
      <c r="C30" s="1460">
        <v>88</v>
      </c>
      <c r="D30" s="1460">
        <v>62</v>
      </c>
      <c r="E30" s="1460">
        <f>SUM(F30:G30)</f>
        <v>1</v>
      </c>
      <c r="F30" s="1460">
        <v>1</v>
      </c>
      <c r="G30" s="1460">
        <v>0</v>
      </c>
      <c r="H30" s="1460">
        <v>82</v>
      </c>
      <c r="I30" s="1460">
        <v>1</v>
      </c>
      <c r="J30" s="1460">
        <v>41</v>
      </c>
      <c r="K30" s="1460">
        <v>0</v>
      </c>
      <c r="L30" s="1460">
        <v>0</v>
      </c>
      <c r="M30" s="1460">
        <v>0</v>
      </c>
      <c r="N30" s="1460">
        <v>0</v>
      </c>
      <c r="O30" s="1460">
        <v>0</v>
      </c>
      <c r="P30" s="1460">
        <v>1</v>
      </c>
      <c r="Q30" s="1460">
        <v>0</v>
      </c>
      <c r="R30" s="1460">
        <v>0</v>
      </c>
      <c r="S30" s="1460">
        <v>0</v>
      </c>
      <c r="T30" s="1460">
        <v>0</v>
      </c>
      <c r="U30" s="1460">
        <v>0</v>
      </c>
      <c r="V30" s="1460">
        <v>0</v>
      </c>
      <c r="W30" s="1460">
        <v>0</v>
      </c>
      <c r="X30" s="1460">
        <v>15</v>
      </c>
      <c r="Y30" s="1460">
        <v>0</v>
      </c>
      <c r="Z30" s="1460">
        <v>0</v>
      </c>
      <c r="AA30" s="1460">
        <v>0</v>
      </c>
      <c r="AB30" s="1460">
        <v>5</v>
      </c>
      <c r="AC30" s="1460">
        <v>0</v>
      </c>
      <c r="AD30" s="1460">
        <v>0</v>
      </c>
      <c r="AE30" s="1460">
        <v>0</v>
      </c>
      <c r="AF30" s="1460">
        <v>0</v>
      </c>
      <c r="AG30" s="1460">
        <v>0</v>
      </c>
      <c r="AH30" s="1460">
        <v>0</v>
      </c>
      <c r="AI30" s="1460">
        <v>0</v>
      </c>
      <c r="AJ30" s="1460">
        <v>0</v>
      </c>
      <c r="AK30" s="1460">
        <v>0</v>
      </c>
      <c r="AL30" s="1460">
        <v>0</v>
      </c>
      <c r="AM30" s="1460">
        <v>0</v>
      </c>
      <c r="AN30" s="1460">
        <v>1</v>
      </c>
      <c r="AO30" s="1467">
        <v>0</v>
      </c>
      <c r="AP30" s="1444">
        <v>2020</v>
      </c>
    </row>
    <row r="31" spans="1:42" s="157" customFormat="1" ht="12" customHeight="1">
      <c r="A31" s="852" t="s">
        <v>1814</v>
      </c>
      <c r="B31" s="596"/>
      <c r="C31" s="596"/>
      <c r="D31" s="596"/>
      <c r="E31" s="596"/>
      <c r="F31" s="596"/>
      <c r="G31" s="596"/>
      <c r="H31" s="596"/>
      <c r="I31" s="596"/>
      <c r="J31" s="596"/>
      <c r="K31" s="596"/>
      <c r="L31" s="596"/>
      <c r="M31" s="596"/>
      <c r="N31" s="596"/>
      <c r="O31" s="596"/>
      <c r="P31" s="596"/>
      <c r="Q31" s="596"/>
      <c r="R31" s="596"/>
      <c r="S31" s="596"/>
      <c r="T31" s="596"/>
      <c r="U31" s="596"/>
      <c r="V31" s="596"/>
      <c r="W31" s="596"/>
      <c r="X31" s="596"/>
      <c r="Y31" s="596"/>
      <c r="Z31" s="596"/>
      <c r="AA31" s="596"/>
      <c r="AB31" s="596"/>
      <c r="AC31" s="596"/>
      <c r="AD31" s="596"/>
      <c r="AE31" s="596"/>
      <c r="AF31" s="596"/>
      <c r="AG31" s="596"/>
      <c r="AH31" s="596"/>
      <c r="AI31" s="596"/>
      <c r="AJ31" s="596"/>
      <c r="AK31" s="596"/>
      <c r="AL31" s="596"/>
      <c r="AM31" s="596"/>
      <c r="AN31" s="596"/>
      <c r="AO31" s="596"/>
      <c r="AP31" s="1458"/>
    </row>
    <row r="32" spans="1:42" s="157" customFormat="1" ht="12" customHeight="1">
      <c r="A32" s="852" t="s">
        <v>1815</v>
      </c>
      <c r="B32" s="596"/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6"/>
      <c r="W32" s="596"/>
      <c r="X32" s="596"/>
      <c r="Y32" s="596"/>
      <c r="Z32" s="596"/>
      <c r="AA32" s="596"/>
      <c r="AB32" s="596"/>
      <c r="AC32" s="596"/>
      <c r="AD32" s="596"/>
      <c r="AE32" s="596"/>
      <c r="AF32" s="596"/>
      <c r="AG32" s="596"/>
      <c r="AH32" s="596"/>
      <c r="AI32" s="596"/>
      <c r="AJ32" s="596"/>
      <c r="AK32" s="596"/>
      <c r="AL32" s="596"/>
      <c r="AM32" s="596"/>
      <c r="AN32" s="596"/>
      <c r="AO32" s="596"/>
      <c r="AP32" s="1458"/>
    </row>
    <row r="33" spans="1:42" s="975" customFormat="1" ht="12">
      <c r="A33" s="975" t="s">
        <v>1781</v>
      </c>
      <c r="V33" s="1459" t="s">
        <v>1777</v>
      </c>
      <c r="AP33" s="1452"/>
    </row>
    <row r="34" s="157" customFormat="1" ht="15"/>
    <row r="35" spans="1:42" s="978" customFormat="1" ht="12.75">
      <c r="A35" s="978" t="s">
        <v>1780</v>
      </c>
      <c r="AP35" s="922" t="s">
        <v>78</v>
      </c>
    </row>
    <row r="36" spans="1:42" s="1445" customFormat="1" ht="19.5" customHeight="1">
      <c r="A36" s="1684" t="s">
        <v>1733</v>
      </c>
      <c r="B36" s="1666" t="s">
        <v>1778</v>
      </c>
      <c r="C36" s="1666"/>
      <c r="D36" s="1666"/>
      <c r="E36" s="1666"/>
      <c r="F36" s="1666"/>
      <c r="G36" s="1666"/>
      <c r="H36" s="1666"/>
      <c r="I36" s="1666"/>
      <c r="J36" s="1666"/>
      <c r="K36" s="1666"/>
      <c r="L36" s="1665" t="s">
        <v>1808</v>
      </c>
      <c r="M36" s="1666"/>
      <c r="N36" s="1666"/>
      <c r="O36" s="1666"/>
      <c r="P36" s="1666"/>
      <c r="Q36" s="1666"/>
      <c r="R36" s="1666"/>
      <c r="S36" s="1666"/>
      <c r="T36" s="1666"/>
      <c r="U36" s="1666"/>
      <c r="V36" s="1666"/>
      <c r="W36" s="1666"/>
      <c r="X36" s="1666"/>
      <c r="Y36" s="1666"/>
      <c r="Z36" s="1666"/>
      <c r="AA36" s="1666"/>
      <c r="AB36" s="1666"/>
      <c r="AC36" s="1666"/>
      <c r="AD36" s="1666"/>
      <c r="AE36" s="1666"/>
      <c r="AF36" s="1666"/>
      <c r="AG36" s="1666"/>
      <c r="AH36" s="1666"/>
      <c r="AI36" s="1666"/>
      <c r="AJ36" s="1666"/>
      <c r="AK36" s="1666"/>
      <c r="AL36" s="1666"/>
      <c r="AM36" s="1666"/>
      <c r="AN36" s="1666"/>
      <c r="AO36" s="1666"/>
      <c r="AP36" s="1681" t="s">
        <v>221</v>
      </c>
    </row>
    <row r="37" spans="1:42" s="1445" customFormat="1" ht="15">
      <c r="A37" s="1685"/>
      <c r="B37" s="1672" t="s">
        <v>1751</v>
      </c>
      <c r="C37" s="1669"/>
      <c r="D37" s="1668" t="s">
        <v>1752</v>
      </c>
      <c r="E37" s="1669"/>
      <c r="F37" s="1668" t="s">
        <v>1753</v>
      </c>
      <c r="G37" s="1669"/>
      <c r="H37" s="1668" t="s">
        <v>1754</v>
      </c>
      <c r="I37" s="1669"/>
      <c r="J37" s="1668" t="s">
        <v>1755</v>
      </c>
      <c r="K37" s="1672"/>
      <c r="L37" s="1665" t="s">
        <v>1715</v>
      </c>
      <c r="M37" s="1666"/>
      <c r="N37" s="1666"/>
      <c r="O37" s="1666"/>
      <c r="P37" s="1666"/>
      <c r="Q37" s="1667"/>
      <c r="R37" s="1668" t="s">
        <v>1763</v>
      </c>
      <c r="S37" s="1669"/>
      <c r="T37" s="1668" t="s">
        <v>1782</v>
      </c>
      <c r="U37" s="1669"/>
      <c r="V37" s="1668" t="s">
        <v>1783</v>
      </c>
      <c r="W37" s="1669"/>
      <c r="X37" s="1668" t="s">
        <v>1784</v>
      </c>
      <c r="Y37" s="1669"/>
      <c r="Z37" s="1668" t="s">
        <v>1785</v>
      </c>
      <c r="AA37" s="1669"/>
      <c r="AB37" s="1668" t="s">
        <v>1786</v>
      </c>
      <c r="AC37" s="1669"/>
      <c r="AD37" s="1668" t="s">
        <v>1787</v>
      </c>
      <c r="AE37" s="1669"/>
      <c r="AF37" s="1668" t="s">
        <v>1788</v>
      </c>
      <c r="AG37" s="1669"/>
      <c r="AH37" s="1668" t="s">
        <v>1789</v>
      </c>
      <c r="AI37" s="1669"/>
      <c r="AJ37" s="1668" t="s">
        <v>1764</v>
      </c>
      <c r="AK37" s="1669"/>
      <c r="AL37" s="1668" t="s">
        <v>1790</v>
      </c>
      <c r="AM37" s="1669"/>
      <c r="AN37" s="1668" t="s">
        <v>1791</v>
      </c>
      <c r="AO37" s="1669"/>
      <c r="AP37" s="1682"/>
    </row>
    <row r="38" spans="1:42" s="1445" customFormat="1" ht="46.5" customHeight="1">
      <c r="A38" s="1685"/>
      <c r="B38" s="1673"/>
      <c r="C38" s="1671"/>
      <c r="D38" s="1670"/>
      <c r="E38" s="1671"/>
      <c r="F38" s="1670"/>
      <c r="G38" s="1671"/>
      <c r="H38" s="1670"/>
      <c r="I38" s="1671"/>
      <c r="J38" s="1670"/>
      <c r="K38" s="1673"/>
      <c r="L38" s="1665" t="s">
        <v>1803</v>
      </c>
      <c r="M38" s="1666"/>
      <c r="N38" s="1667"/>
      <c r="O38" s="1665" t="s">
        <v>1804</v>
      </c>
      <c r="P38" s="1666"/>
      <c r="Q38" s="1667"/>
      <c r="R38" s="1670"/>
      <c r="S38" s="1671"/>
      <c r="T38" s="1670"/>
      <c r="U38" s="1671"/>
      <c r="V38" s="1670"/>
      <c r="W38" s="1671"/>
      <c r="X38" s="1670"/>
      <c r="Y38" s="1671"/>
      <c r="Z38" s="1670"/>
      <c r="AA38" s="1671"/>
      <c r="AB38" s="1670"/>
      <c r="AC38" s="1671"/>
      <c r="AD38" s="1670"/>
      <c r="AE38" s="1671"/>
      <c r="AF38" s="1670"/>
      <c r="AG38" s="1671"/>
      <c r="AH38" s="1670"/>
      <c r="AI38" s="1671"/>
      <c r="AJ38" s="1670"/>
      <c r="AK38" s="1671"/>
      <c r="AL38" s="1670"/>
      <c r="AM38" s="1671"/>
      <c r="AN38" s="1670"/>
      <c r="AO38" s="1671"/>
      <c r="AP38" s="1682"/>
    </row>
    <row r="39" spans="1:42" s="1445" customFormat="1" ht="15">
      <c r="A39" s="1685"/>
      <c r="B39" s="1436" t="s">
        <v>1727</v>
      </c>
      <c r="C39" s="1437" t="s">
        <v>1728</v>
      </c>
      <c r="D39" s="1436" t="s">
        <v>1727</v>
      </c>
      <c r="E39" s="1437" t="s">
        <v>1728</v>
      </c>
      <c r="F39" s="1436" t="s">
        <v>1727</v>
      </c>
      <c r="G39" s="1437" t="s">
        <v>1728</v>
      </c>
      <c r="H39" s="1436" t="s">
        <v>1727</v>
      </c>
      <c r="I39" s="1437" t="s">
        <v>1728</v>
      </c>
      <c r="J39" s="1436" t="s">
        <v>1727</v>
      </c>
      <c r="K39" s="1437" t="s">
        <v>1728</v>
      </c>
      <c r="L39" s="1674" t="s">
        <v>1722</v>
      </c>
      <c r="M39" s="1675" t="s">
        <v>1723</v>
      </c>
      <c r="N39" s="1675" t="s">
        <v>1724</v>
      </c>
      <c r="O39" s="1674" t="s">
        <v>1725</v>
      </c>
      <c r="P39" s="1675" t="s">
        <v>1726</v>
      </c>
      <c r="Q39" s="1677" t="s">
        <v>1724</v>
      </c>
      <c r="R39" s="1436" t="s">
        <v>1729</v>
      </c>
      <c r="S39" s="1437" t="s">
        <v>1730</v>
      </c>
      <c r="T39" s="1436" t="s">
        <v>1729</v>
      </c>
      <c r="U39" s="1437" t="s">
        <v>1730</v>
      </c>
      <c r="V39" s="1436" t="s">
        <v>1729</v>
      </c>
      <c r="W39" s="1437" t="s">
        <v>1728</v>
      </c>
      <c r="X39" s="1436" t="s">
        <v>1729</v>
      </c>
      <c r="Y39" s="1437" t="s">
        <v>1730</v>
      </c>
      <c r="Z39" s="1436" t="s">
        <v>1727</v>
      </c>
      <c r="AA39" s="1437" t="s">
        <v>1730</v>
      </c>
      <c r="AB39" s="1436" t="s">
        <v>1727</v>
      </c>
      <c r="AC39" s="1437" t="s">
        <v>1730</v>
      </c>
      <c r="AD39" s="1436" t="s">
        <v>1729</v>
      </c>
      <c r="AE39" s="1437" t="s">
        <v>1730</v>
      </c>
      <c r="AF39" s="1436" t="s">
        <v>1727</v>
      </c>
      <c r="AG39" s="1437" t="s">
        <v>1730</v>
      </c>
      <c r="AH39" s="1436" t="s">
        <v>1729</v>
      </c>
      <c r="AI39" s="1437" t="s">
        <v>1730</v>
      </c>
      <c r="AJ39" s="1436" t="s">
        <v>1729</v>
      </c>
      <c r="AK39" s="1437" t="s">
        <v>1730</v>
      </c>
      <c r="AL39" s="1436" t="s">
        <v>1727</v>
      </c>
      <c r="AM39" s="1437" t="s">
        <v>1728</v>
      </c>
      <c r="AN39" s="1436" t="s">
        <v>1729</v>
      </c>
      <c r="AO39" s="1437" t="s">
        <v>1730</v>
      </c>
      <c r="AP39" s="1682"/>
    </row>
    <row r="40" spans="1:42" s="1445" customFormat="1" ht="15">
      <c r="A40" s="1686"/>
      <c r="B40" s="1439" t="s">
        <v>1731</v>
      </c>
      <c r="C40" s="1440" t="s">
        <v>1732</v>
      </c>
      <c r="D40" s="1439" t="s">
        <v>1731</v>
      </c>
      <c r="E40" s="1440" t="s">
        <v>1732</v>
      </c>
      <c r="F40" s="1439" t="s">
        <v>1731</v>
      </c>
      <c r="G40" s="1440" t="s">
        <v>1732</v>
      </c>
      <c r="H40" s="1439" t="s">
        <v>1731</v>
      </c>
      <c r="I40" s="1440" t="s">
        <v>1732</v>
      </c>
      <c r="J40" s="1439" t="s">
        <v>1731</v>
      </c>
      <c r="K40" s="1440" t="s">
        <v>1732</v>
      </c>
      <c r="L40" s="1664"/>
      <c r="M40" s="1676"/>
      <c r="N40" s="1676"/>
      <c r="O40" s="1664"/>
      <c r="P40" s="1676"/>
      <c r="Q40" s="1678"/>
      <c r="R40" s="1439" t="s">
        <v>1731</v>
      </c>
      <c r="S40" s="1440" t="s">
        <v>1732</v>
      </c>
      <c r="T40" s="1439" t="s">
        <v>1731</v>
      </c>
      <c r="U40" s="1440" t="s">
        <v>1732</v>
      </c>
      <c r="V40" s="1439" t="s">
        <v>1731</v>
      </c>
      <c r="W40" s="1440" t="s">
        <v>1732</v>
      </c>
      <c r="X40" s="1439" t="s">
        <v>1731</v>
      </c>
      <c r="Y40" s="1440" t="s">
        <v>1805</v>
      </c>
      <c r="Z40" s="1439" t="s">
        <v>1731</v>
      </c>
      <c r="AA40" s="1440" t="s">
        <v>1732</v>
      </c>
      <c r="AB40" s="1439" t="s">
        <v>1731</v>
      </c>
      <c r="AC40" s="1440" t="s">
        <v>1732</v>
      </c>
      <c r="AD40" s="1439" t="s">
        <v>1731</v>
      </c>
      <c r="AE40" s="1440" t="s">
        <v>1732</v>
      </c>
      <c r="AF40" s="1439" t="s">
        <v>1731</v>
      </c>
      <c r="AG40" s="1440" t="s">
        <v>1732</v>
      </c>
      <c r="AH40" s="1439" t="s">
        <v>1731</v>
      </c>
      <c r="AI40" s="1440" t="s">
        <v>1732</v>
      </c>
      <c r="AJ40" s="1439" t="s">
        <v>1731</v>
      </c>
      <c r="AK40" s="1440" t="s">
        <v>1732</v>
      </c>
      <c r="AL40" s="1439" t="s">
        <v>1731</v>
      </c>
      <c r="AM40" s="1440" t="s">
        <v>1732</v>
      </c>
      <c r="AN40" s="1439" t="s">
        <v>1731</v>
      </c>
      <c r="AO40" s="1440" t="s">
        <v>1732</v>
      </c>
      <c r="AP40" s="1683"/>
    </row>
    <row r="41" spans="1:42" s="1445" customFormat="1" ht="15">
      <c r="A41" s="1447">
        <v>2016</v>
      </c>
      <c r="B41" s="596">
        <v>0</v>
      </c>
      <c r="C41" s="596">
        <v>0</v>
      </c>
      <c r="D41" s="596">
        <v>9</v>
      </c>
      <c r="E41" s="596">
        <v>0</v>
      </c>
      <c r="F41" s="596" t="s">
        <v>1402</v>
      </c>
      <c r="G41" s="596" t="s">
        <v>1402</v>
      </c>
      <c r="H41" s="596" t="s">
        <v>1402</v>
      </c>
      <c r="I41" s="596" t="s">
        <v>1402</v>
      </c>
      <c r="J41" s="596" t="s">
        <v>1402</v>
      </c>
      <c r="K41" s="596" t="s">
        <v>1402</v>
      </c>
      <c r="L41" s="596" t="s">
        <v>1402</v>
      </c>
      <c r="M41" s="596" t="s">
        <v>1402</v>
      </c>
      <c r="N41" s="596" t="s">
        <v>1402</v>
      </c>
      <c r="O41" s="596" t="s">
        <v>1402</v>
      </c>
      <c r="P41" s="596" t="s">
        <v>1402</v>
      </c>
      <c r="Q41" s="596" t="s">
        <v>1402</v>
      </c>
      <c r="R41" s="596">
        <v>1</v>
      </c>
      <c r="S41" s="596">
        <v>0</v>
      </c>
      <c r="T41" s="596">
        <v>1</v>
      </c>
      <c r="U41" s="596">
        <v>0</v>
      </c>
      <c r="V41" s="596">
        <v>0</v>
      </c>
      <c r="W41" s="596">
        <v>0</v>
      </c>
      <c r="X41" s="596" t="s">
        <v>1402</v>
      </c>
      <c r="Y41" s="596" t="s">
        <v>1402</v>
      </c>
      <c r="Z41" s="596">
        <v>0</v>
      </c>
      <c r="AA41" s="596">
        <v>0</v>
      </c>
      <c r="AB41" s="596" t="s">
        <v>1402</v>
      </c>
      <c r="AC41" s="596" t="s">
        <v>1402</v>
      </c>
      <c r="AD41" s="596" t="s">
        <v>1402</v>
      </c>
      <c r="AE41" s="596" t="s">
        <v>1402</v>
      </c>
      <c r="AF41" s="596" t="s">
        <v>1402</v>
      </c>
      <c r="AG41" s="596" t="s">
        <v>1402</v>
      </c>
      <c r="AH41" s="596" t="s">
        <v>1402</v>
      </c>
      <c r="AI41" s="596" t="s">
        <v>1402</v>
      </c>
      <c r="AJ41" s="596">
        <v>68</v>
      </c>
      <c r="AK41" s="596">
        <v>0</v>
      </c>
      <c r="AL41" s="596">
        <v>0</v>
      </c>
      <c r="AM41" s="596">
        <v>0</v>
      </c>
      <c r="AN41" s="596">
        <v>0</v>
      </c>
      <c r="AO41" s="596">
        <v>0</v>
      </c>
      <c r="AP41" s="1443">
        <v>2016</v>
      </c>
    </row>
    <row r="42" spans="1:42" s="1445" customFormat="1" ht="15">
      <c r="A42" s="1448">
        <v>2017</v>
      </c>
      <c r="B42" s="596">
        <v>0</v>
      </c>
      <c r="C42" s="596">
        <v>0</v>
      </c>
      <c r="D42" s="596">
        <v>9</v>
      </c>
      <c r="E42" s="596">
        <v>0</v>
      </c>
      <c r="F42" s="596" t="s">
        <v>1811</v>
      </c>
      <c r="G42" s="596" t="s">
        <v>1811</v>
      </c>
      <c r="H42" s="596" t="s">
        <v>1811</v>
      </c>
      <c r="I42" s="596" t="s">
        <v>1811</v>
      </c>
      <c r="J42" s="596" t="s">
        <v>1811</v>
      </c>
      <c r="K42" s="596" t="s">
        <v>1811</v>
      </c>
      <c r="L42" s="596" t="s">
        <v>1811</v>
      </c>
      <c r="M42" s="596" t="s">
        <v>1810</v>
      </c>
      <c r="N42" s="596" t="s">
        <v>1811</v>
      </c>
      <c r="O42" s="596" t="s">
        <v>1811</v>
      </c>
      <c r="P42" s="596" t="s">
        <v>1811</v>
      </c>
      <c r="Q42" s="596" t="s">
        <v>1811</v>
      </c>
      <c r="R42" s="596">
        <v>0</v>
      </c>
      <c r="S42" s="596">
        <v>0</v>
      </c>
      <c r="T42" s="596">
        <v>1</v>
      </c>
      <c r="U42" s="596">
        <v>0</v>
      </c>
      <c r="V42" s="596">
        <v>0</v>
      </c>
      <c r="W42" s="596">
        <v>0</v>
      </c>
      <c r="X42" s="596" t="s">
        <v>1811</v>
      </c>
      <c r="Y42" s="596" t="s">
        <v>1811</v>
      </c>
      <c r="Z42" s="596">
        <v>0</v>
      </c>
      <c r="AA42" s="596">
        <v>0</v>
      </c>
      <c r="AB42" s="596" t="s">
        <v>1811</v>
      </c>
      <c r="AC42" s="596" t="s">
        <v>1811</v>
      </c>
      <c r="AD42" s="596" t="s">
        <v>1811</v>
      </c>
      <c r="AE42" s="596" t="s">
        <v>1811</v>
      </c>
      <c r="AF42" s="596" t="s">
        <v>1811</v>
      </c>
      <c r="AG42" s="596" t="s">
        <v>1811</v>
      </c>
      <c r="AH42" s="596" t="s">
        <v>1811</v>
      </c>
      <c r="AI42" s="596" t="s">
        <v>1811</v>
      </c>
      <c r="AJ42" s="596">
        <v>81</v>
      </c>
      <c r="AK42" s="596">
        <v>0</v>
      </c>
      <c r="AL42" s="596">
        <v>0</v>
      </c>
      <c r="AM42" s="596">
        <v>0</v>
      </c>
      <c r="AN42" s="596">
        <v>0</v>
      </c>
      <c r="AO42" s="596">
        <v>0</v>
      </c>
      <c r="AP42" s="1443">
        <v>2017</v>
      </c>
    </row>
    <row r="43" spans="1:42" s="1445" customFormat="1" ht="15">
      <c r="A43" s="1448">
        <v>2018</v>
      </c>
      <c r="B43" s="596">
        <v>0</v>
      </c>
      <c r="C43" s="596">
        <v>0</v>
      </c>
      <c r="D43" s="596">
        <v>11</v>
      </c>
      <c r="E43" s="596">
        <v>0</v>
      </c>
      <c r="F43" s="596" t="s">
        <v>117</v>
      </c>
      <c r="G43" s="596" t="s">
        <v>117</v>
      </c>
      <c r="H43" s="596" t="s">
        <v>117</v>
      </c>
      <c r="I43" s="596" t="s">
        <v>117</v>
      </c>
      <c r="J43" s="596" t="s">
        <v>117</v>
      </c>
      <c r="K43" s="596" t="s">
        <v>117</v>
      </c>
      <c r="L43" s="596" t="s">
        <v>117</v>
      </c>
      <c r="M43" s="596" t="s">
        <v>117</v>
      </c>
      <c r="N43" s="596" t="s">
        <v>117</v>
      </c>
      <c r="O43" s="596" t="s">
        <v>117</v>
      </c>
      <c r="P43" s="596" t="s">
        <v>117</v>
      </c>
      <c r="Q43" s="596" t="s">
        <v>117</v>
      </c>
      <c r="R43" s="596">
        <v>0</v>
      </c>
      <c r="S43" s="596">
        <v>0</v>
      </c>
      <c r="T43" s="596">
        <v>0</v>
      </c>
      <c r="U43" s="596">
        <v>0</v>
      </c>
      <c r="V43" s="596">
        <v>0</v>
      </c>
      <c r="W43" s="596">
        <v>0</v>
      </c>
      <c r="X43" s="596" t="s">
        <v>117</v>
      </c>
      <c r="Y43" s="596" t="s">
        <v>117</v>
      </c>
      <c r="Z43" s="596">
        <v>0</v>
      </c>
      <c r="AA43" s="596">
        <v>0</v>
      </c>
      <c r="AB43" s="596" t="s">
        <v>117</v>
      </c>
      <c r="AC43" s="596" t="s">
        <v>117</v>
      </c>
      <c r="AD43" s="596" t="s">
        <v>117</v>
      </c>
      <c r="AE43" s="596" t="s">
        <v>117</v>
      </c>
      <c r="AF43" s="596" t="s">
        <v>117</v>
      </c>
      <c r="AG43" s="596" t="s">
        <v>117</v>
      </c>
      <c r="AH43" s="596" t="s">
        <v>117</v>
      </c>
      <c r="AI43" s="596" t="s">
        <v>117</v>
      </c>
      <c r="AJ43" s="596">
        <v>43</v>
      </c>
      <c r="AK43" s="596">
        <v>0</v>
      </c>
      <c r="AL43" s="596">
        <v>0</v>
      </c>
      <c r="AM43" s="596">
        <v>0</v>
      </c>
      <c r="AN43" s="596">
        <v>0</v>
      </c>
      <c r="AO43" s="596">
        <v>0</v>
      </c>
      <c r="AP43" s="1443">
        <v>2018</v>
      </c>
    </row>
    <row r="44" spans="1:42" s="1445" customFormat="1" ht="15">
      <c r="A44" s="1448">
        <v>2019</v>
      </c>
      <c r="B44" s="596">
        <v>0</v>
      </c>
      <c r="C44" s="596">
        <v>0</v>
      </c>
      <c r="D44" s="596">
        <v>7</v>
      </c>
      <c r="E44" s="596">
        <v>0</v>
      </c>
      <c r="F44" s="596" t="s">
        <v>117</v>
      </c>
      <c r="G44" s="596" t="s">
        <v>117</v>
      </c>
      <c r="H44" s="596" t="s">
        <v>117</v>
      </c>
      <c r="I44" s="596" t="s">
        <v>117</v>
      </c>
      <c r="J44" s="596" t="s">
        <v>117</v>
      </c>
      <c r="K44" s="596" t="s">
        <v>117</v>
      </c>
      <c r="L44" s="596" t="s">
        <v>117</v>
      </c>
      <c r="M44" s="596" t="s">
        <v>117</v>
      </c>
      <c r="N44" s="596" t="s">
        <v>117</v>
      </c>
      <c r="O44" s="596" t="s">
        <v>117</v>
      </c>
      <c r="P44" s="596" t="s">
        <v>117</v>
      </c>
      <c r="Q44" s="596" t="s">
        <v>117</v>
      </c>
      <c r="R44" s="596">
        <v>0</v>
      </c>
      <c r="S44" s="596">
        <v>0</v>
      </c>
      <c r="T44" s="596">
        <v>0</v>
      </c>
      <c r="U44" s="596">
        <v>0</v>
      </c>
      <c r="V44" s="596">
        <v>0</v>
      </c>
      <c r="W44" s="596">
        <v>0</v>
      </c>
      <c r="X44" s="596" t="s">
        <v>117</v>
      </c>
      <c r="Y44" s="596" t="s">
        <v>117</v>
      </c>
      <c r="Z44" s="596">
        <v>0</v>
      </c>
      <c r="AA44" s="596">
        <v>0</v>
      </c>
      <c r="AB44" s="596" t="s">
        <v>117</v>
      </c>
      <c r="AC44" s="596" t="s">
        <v>117</v>
      </c>
      <c r="AD44" s="596" t="s">
        <v>117</v>
      </c>
      <c r="AE44" s="596" t="s">
        <v>117</v>
      </c>
      <c r="AF44" s="596" t="s">
        <v>117</v>
      </c>
      <c r="AG44" s="596" t="s">
        <v>117</v>
      </c>
      <c r="AH44" s="596" t="s">
        <v>117</v>
      </c>
      <c r="AI44" s="596" t="s">
        <v>117</v>
      </c>
      <c r="AJ44" s="596">
        <v>24</v>
      </c>
      <c r="AK44" s="596">
        <v>0</v>
      </c>
      <c r="AL44" s="596">
        <v>1</v>
      </c>
      <c r="AM44" s="596">
        <v>0</v>
      </c>
      <c r="AN44" s="596">
        <v>0</v>
      </c>
      <c r="AO44" s="596">
        <v>0</v>
      </c>
      <c r="AP44" s="1443">
        <v>2019</v>
      </c>
    </row>
    <row r="45" spans="1:42" s="1445" customFormat="1" ht="15">
      <c r="A45" s="1449">
        <v>2020</v>
      </c>
      <c r="B45" s="1460">
        <v>0</v>
      </c>
      <c r="C45" s="1460">
        <v>0</v>
      </c>
      <c r="D45" s="1460">
        <v>0</v>
      </c>
      <c r="E45" s="1460">
        <v>0</v>
      </c>
      <c r="F45" s="1460">
        <v>0</v>
      </c>
      <c r="G45" s="1460">
        <v>0</v>
      </c>
      <c r="H45" s="1460">
        <v>5</v>
      </c>
      <c r="I45" s="1460">
        <v>0</v>
      </c>
      <c r="J45" s="1460">
        <v>0</v>
      </c>
      <c r="K45" s="1460">
        <v>0</v>
      </c>
      <c r="L45" s="1460">
        <f>SUM(M45:N45)</f>
        <v>46</v>
      </c>
      <c r="M45" s="1460">
        <v>16</v>
      </c>
      <c r="N45" s="1460">
        <v>30</v>
      </c>
      <c r="O45" s="1460">
        <f>SUM(P45:Q45)</f>
        <v>2</v>
      </c>
      <c r="P45" s="1460">
        <v>1</v>
      </c>
      <c r="Q45" s="1460">
        <v>1</v>
      </c>
      <c r="R45" s="1460">
        <v>0</v>
      </c>
      <c r="S45" s="1460">
        <v>0</v>
      </c>
      <c r="T45" s="1460">
        <v>2</v>
      </c>
      <c r="U45" s="1460">
        <v>0</v>
      </c>
      <c r="V45" s="1460">
        <v>0</v>
      </c>
      <c r="W45" s="1460">
        <v>0</v>
      </c>
      <c r="X45" s="1460">
        <v>13</v>
      </c>
      <c r="Y45" s="1460">
        <v>0</v>
      </c>
      <c r="Z45" s="1460">
        <v>1</v>
      </c>
      <c r="AA45" s="1460">
        <v>0</v>
      </c>
      <c r="AB45" s="1460">
        <v>1</v>
      </c>
      <c r="AC45" s="1460">
        <v>1</v>
      </c>
      <c r="AD45" s="1460">
        <v>1</v>
      </c>
      <c r="AE45" s="1460">
        <v>1</v>
      </c>
      <c r="AF45" s="1460">
        <v>0</v>
      </c>
      <c r="AG45" s="1460">
        <v>0</v>
      </c>
      <c r="AH45" s="1460">
        <v>0</v>
      </c>
      <c r="AI45" s="1460">
        <v>0</v>
      </c>
      <c r="AJ45" s="1460">
        <v>27</v>
      </c>
      <c r="AK45" s="1460">
        <v>0</v>
      </c>
      <c r="AL45" s="1460">
        <v>0</v>
      </c>
      <c r="AM45" s="1460">
        <v>0</v>
      </c>
      <c r="AN45" s="1460">
        <v>0</v>
      </c>
      <c r="AO45" s="1460">
        <v>0</v>
      </c>
      <c r="AP45" s="1444">
        <v>2020</v>
      </c>
    </row>
    <row r="46" spans="1:42" s="1445" customFormat="1" ht="12" customHeight="1">
      <c r="A46" s="852" t="s">
        <v>1814</v>
      </c>
      <c r="B46" s="59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6"/>
      <c r="AD46" s="596"/>
      <c r="AE46" s="596"/>
      <c r="AF46" s="596"/>
      <c r="AG46" s="596"/>
      <c r="AH46" s="596"/>
      <c r="AI46" s="596"/>
      <c r="AJ46" s="596"/>
      <c r="AK46" s="596"/>
      <c r="AL46" s="596"/>
      <c r="AM46" s="596"/>
      <c r="AN46" s="596"/>
      <c r="AO46" s="596"/>
      <c r="AP46" s="1458"/>
    </row>
    <row r="47" spans="1:42" s="1445" customFormat="1" ht="12" customHeight="1">
      <c r="A47" s="852" t="s">
        <v>1815</v>
      </c>
      <c r="B47" s="596"/>
      <c r="C47" s="596"/>
      <c r="D47" s="596"/>
      <c r="E47" s="596"/>
      <c r="F47" s="596"/>
      <c r="G47" s="596"/>
      <c r="H47" s="596"/>
      <c r="I47" s="596"/>
      <c r="J47" s="596"/>
      <c r="K47" s="596"/>
      <c r="L47" s="596"/>
      <c r="M47" s="596"/>
      <c r="N47" s="596"/>
      <c r="O47" s="596"/>
      <c r="P47" s="596"/>
      <c r="Q47" s="596"/>
      <c r="R47" s="596"/>
      <c r="S47" s="596"/>
      <c r="T47" s="596"/>
      <c r="U47" s="596"/>
      <c r="V47" s="596"/>
      <c r="W47" s="596"/>
      <c r="X47" s="596"/>
      <c r="Y47" s="596"/>
      <c r="Z47" s="596"/>
      <c r="AA47" s="596"/>
      <c r="AB47" s="596"/>
      <c r="AC47" s="596"/>
      <c r="AD47" s="596"/>
      <c r="AE47" s="596"/>
      <c r="AF47" s="596"/>
      <c r="AG47" s="596"/>
      <c r="AH47" s="596"/>
      <c r="AI47" s="596"/>
      <c r="AJ47" s="596"/>
      <c r="AK47" s="596"/>
      <c r="AL47" s="596"/>
      <c r="AM47" s="596"/>
      <c r="AN47" s="596"/>
      <c r="AO47" s="596"/>
      <c r="AP47" s="1458"/>
    </row>
    <row r="48" spans="1:42" s="1453" customFormat="1" ht="12">
      <c r="A48" s="975" t="s">
        <v>1781</v>
      </c>
      <c r="B48" s="975"/>
      <c r="C48" s="975"/>
      <c r="D48" s="975"/>
      <c r="E48" s="975"/>
      <c r="F48" s="975"/>
      <c r="G48" s="975"/>
      <c r="H48" s="975"/>
      <c r="I48" s="975"/>
      <c r="J48" s="975"/>
      <c r="K48" s="975"/>
      <c r="L48" s="975"/>
      <c r="M48" s="975"/>
      <c r="N48" s="975"/>
      <c r="O48" s="975"/>
      <c r="P48" s="975"/>
      <c r="Q48" s="975"/>
      <c r="R48" s="975"/>
      <c r="S48" s="975"/>
      <c r="T48" s="975"/>
      <c r="U48" s="975"/>
      <c r="V48" s="1459" t="s">
        <v>1777</v>
      </c>
      <c r="W48" s="975"/>
      <c r="X48" s="975"/>
      <c r="Y48" s="975"/>
      <c r="Z48" s="975"/>
      <c r="AA48" s="975"/>
      <c r="AB48" s="975"/>
      <c r="AC48" s="975"/>
      <c r="AD48" s="975"/>
      <c r="AE48" s="975"/>
      <c r="AF48" s="975"/>
      <c r="AG48" s="975"/>
      <c r="AH48" s="975"/>
      <c r="AI48" s="975"/>
      <c r="AJ48" s="975"/>
      <c r="AK48" s="975"/>
      <c r="AL48" s="975"/>
      <c r="AM48" s="975"/>
      <c r="AN48" s="975"/>
      <c r="AO48" s="975"/>
      <c r="AP48" s="1452"/>
    </row>
    <row r="50" spans="1:42" ht="15">
      <c r="A50" s="978" t="s">
        <v>1780</v>
      </c>
      <c r="AP50" s="922" t="s">
        <v>78</v>
      </c>
    </row>
    <row r="51" spans="1:42" ht="19.5" customHeight="1">
      <c r="A51" s="1684" t="s">
        <v>1733</v>
      </c>
      <c r="B51" s="1665" t="s">
        <v>1809</v>
      </c>
      <c r="C51" s="1666"/>
      <c r="D51" s="1666"/>
      <c r="E51" s="1666"/>
      <c r="F51" s="1666"/>
      <c r="G51" s="1666"/>
      <c r="H51" s="1666"/>
      <c r="I51" s="1666"/>
      <c r="J51" s="1666"/>
      <c r="K51" s="1666"/>
      <c r="L51" s="1666"/>
      <c r="M51" s="1666"/>
      <c r="N51" s="1666"/>
      <c r="O51" s="1666"/>
      <c r="P51" s="1666"/>
      <c r="Q51" s="1666"/>
      <c r="R51" s="1666"/>
      <c r="S51" s="1666"/>
      <c r="T51" s="1666"/>
      <c r="U51" s="1666"/>
      <c r="V51" s="1666"/>
      <c r="W51" s="1666"/>
      <c r="X51" s="1666"/>
      <c r="Y51" s="1666"/>
      <c r="Z51" s="1666"/>
      <c r="AA51" s="1666"/>
      <c r="AB51" s="1666"/>
      <c r="AC51" s="1666"/>
      <c r="AD51" s="1666"/>
      <c r="AE51" s="1666"/>
      <c r="AF51" s="1666"/>
      <c r="AG51" s="1666"/>
      <c r="AH51" s="1666"/>
      <c r="AI51" s="1667"/>
      <c r="AJ51" s="1687" t="s">
        <v>1807</v>
      </c>
      <c r="AK51" s="1688"/>
      <c r="AL51" s="1688"/>
      <c r="AM51" s="1688"/>
      <c r="AN51" s="1688"/>
      <c r="AO51" s="1689"/>
      <c r="AP51" s="1681" t="s">
        <v>221</v>
      </c>
    </row>
    <row r="52" spans="1:42" ht="15" customHeight="1">
      <c r="A52" s="1685"/>
      <c r="B52" s="1668" t="s">
        <v>1765</v>
      </c>
      <c r="C52" s="1669"/>
      <c r="D52" s="1668" t="s">
        <v>1792</v>
      </c>
      <c r="E52" s="1669"/>
      <c r="F52" s="1668" t="s">
        <v>1766</v>
      </c>
      <c r="G52" s="1669"/>
      <c r="H52" s="1668" t="s">
        <v>1767</v>
      </c>
      <c r="I52" s="1669"/>
      <c r="J52" s="1668" t="s">
        <v>1793</v>
      </c>
      <c r="K52" s="1669"/>
      <c r="L52" s="1668" t="s">
        <v>1794</v>
      </c>
      <c r="M52" s="1669"/>
      <c r="N52" s="1668" t="s">
        <v>1795</v>
      </c>
      <c r="O52" s="1669"/>
      <c r="P52" s="1668" t="s">
        <v>1796</v>
      </c>
      <c r="Q52" s="1669"/>
      <c r="R52" s="1668" t="s">
        <v>1797</v>
      </c>
      <c r="S52" s="1669"/>
      <c r="T52" s="1668" t="s">
        <v>1798</v>
      </c>
      <c r="U52" s="1669"/>
      <c r="V52" s="1668" t="s">
        <v>1799</v>
      </c>
      <c r="W52" s="1669"/>
      <c r="X52" s="1668" t="s">
        <v>1800</v>
      </c>
      <c r="Y52" s="1672"/>
      <c r="Z52" s="1672"/>
      <c r="AA52" s="1669"/>
      <c r="AB52" s="1668" t="s">
        <v>1801</v>
      </c>
      <c r="AC52" s="1672"/>
      <c r="AD52" s="1672"/>
      <c r="AE52" s="1669"/>
      <c r="AF52" s="1697" t="s">
        <v>1802</v>
      </c>
      <c r="AG52" s="1697"/>
      <c r="AH52" s="1697"/>
      <c r="AI52" s="1697"/>
      <c r="AJ52" s="1698" t="s">
        <v>1729</v>
      </c>
      <c r="AK52" s="1699"/>
      <c r="AL52" s="1700"/>
      <c r="AM52" s="1698" t="s">
        <v>1730</v>
      </c>
      <c r="AN52" s="1699"/>
      <c r="AO52" s="1700"/>
      <c r="AP52" s="1682"/>
    </row>
    <row r="53" spans="1:42" ht="60.75" customHeight="1">
      <c r="A53" s="1685"/>
      <c r="B53" s="1670"/>
      <c r="C53" s="1671"/>
      <c r="D53" s="1670"/>
      <c r="E53" s="1671"/>
      <c r="F53" s="1670"/>
      <c r="G53" s="1671"/>
      <c r="H53" s="1670"/>
      <c r="I53" s="1671"/>
      <c r="J53" s="1670"/>
      <c r="K53" s="1671"/>
      <c r="L53" s="1670"/>
      <c r="M53" s="1671"/>
      <c r="N53" s="1670"/>
      <c r="O53" s="1671"/>
      <c r="P53" s="1670"/>
      <c r="Q53" s="1671"/>
      <c r="R53" s="1670"/>
      <c r="S53" s="1671"/>
      <c r="T53" s="1670"/>
      <c r="U53" s="1671"/>
      <c r="V53" s="1670"/>
      <c r="W53" s="1671"/>
      <c r="X53" s="1670"/>
      <c r="Y53" s="1673"/>
      <c r="Z53" s="1673"/>
      <c r="AA53" s="1671"/>
      <c r="AB53" s="1670"/>
      <c r="AC53" s="1673"/>
      <c r="AD53" s="1673"/>
      <c r="AE53" s="1671"/>
      <c r="AF53" s="1697"/>
      <c r="AG53" s="1697"/>
      <c r="AH53" s="1697"/>
      <c r="AI53" s="1697"/>
      <c r="AJ53" s="1701"/>
      <c r="AK53" s="1702"/>
      <c r="AL53" s="1703"/>
      <c r="AM53" s="1701"/>
      <c r="AN53" s="1702"/>
      <c r="AO53" s="1703"/>
      <c r="AP53" s="1682"/>
    </row>
    <row r="54" spans="1:42" ht="15">
      <c r="A54" s="1685"/>
      <c r="B54" s="1436" t="s">
        <v>1729</v>
      </c>
      <c r="C54" s="1437" t="s">
        <v>1730</v>
      </c>
      <c r="D54" s="1436" t="s">
        <v>1727</v>
      </c>
      <c r="E54" s="1437" t="s">
        <v>1728</v>
      </c>
      <c r="F54" s="1436" t="s">
        <v>1729</v>
      </c>
      <c r="G54" s="1437" t="s">
        <v>1730</v>
      </c>
      <c r="H54" s="1436" t="s">
        <v>1727</v>
      </c>
      <c r="I54" s="1437" t="s">
        <v>1730</v>
      </c>
      <c r="J54" s="1436" t="s">
        <v>1729</v>
      </c>
      <c r="K54" s="1437" t="s">
        <v>1730</v>
      </c>
      <c r="L54" s="1436" t="s">
        <v>1729</v>
      </c>
      <c r="M54" s="1437" t="s">
        <v>1730</v>
      </c>
      <c r="N54" s="1436" t="s">
        <v>1727</v>
      </c>
      <c r="O54" s="1437" t="s">
        <v>1728</v>
      </c>
      <c r="P54" s="1436" t="s">
        <v>1729</v>
      </c>
      <c r="Q54" s="1437" t="s">
        <v>1728</v>
      </c>
      <c r="R54" s="1436" t="s">
        <v>1727</v>
      </c>
      <c r="S54" s="1437" t="s">
        <v>1730</v>
      </c>
      <c r="T54" s="1436" t="s">
        <v>1727</v>
      </c>
      <c r="U54" s="1437" t="s">
        <v>1728</v>
      </c>
      <c r="V54" s="1436" t="s">
        <v>1729</v>
      </c>
      <c r="W54" s="1437" t="s">
        <v>1728</v>
      </c>
      <c r="X54" s="1674" t="s">
        <v>1729</v>
      </c>
      <c r="Y54" s="1677"/>
      <c r="Z54" s="1710" t="s">
        <v>1730</v>
      </c>
      <c r="AA54" s="1711"/>
      <c r="AB54" s="1712" t="s">
        <v>1729</v>
      </c>
      <c r="AC54" s="1712"/>
      <c r="AD54" s="1690" t="s">
        <v>1728</v>
      </c>
      <c r="AE54" s="1690"/>
      <c r="AF54" s="1712" t="s">
        <v>1727</v>
      </c>
      <c r="AG54" s="1712"/>
      <c r="AH54" s="1690" t="s">
        <v>1728</v>
      </c>
      <c r="AI54" s="1690"/>
      <c r="AJ54" s="1701" t="s">
        <v>1731</v>
      </c>
      <c r="AK54" s="1702"/>
      <c r="AL54" s="1703"/>
      <c r="AM54" s="1701" t="s">
        <v>1732</v>
      </c>
      <c r="AN54" s="1702"/>
      <c r="AO54" s="1703"/>
      <c r="AP54" s="1682"/>
    </row>
    <row r="55" spans="1:42" ht="15">
      <c r="A55" s="1686"/>
      <c r="B55" s="1439" t="s">
        <v>1731</v>
      </c>
      <c r="C55" s="1440" t="s">
        <v>1732</v>
      </c>
      <c r="D55" s="1439" t="s">
        <v>1806</v>
      </c>
      <c r="E55" s="1440" t="s">
        <v>1732</v>
      </c>
      <c r="F55" s="1439" t="s">
        <v>1731</v>
      </c>
      <c r="G55" s="1440" t="s">
        <v>1732</v>
      </c>
      <c r="H55" s="1439" t="s">
        <v>1731</v>
      </c>
      <c r="I55" s="1440" t="s">
        <v>1732</v>
      </c>
      <c r="J55" s="1439" t="s">
        <v>1731</v>
      </c>
      <c r="K55" s="1440" t="s">
        <v>1732</v>
      </c>
      <c r="L55" s="1439" t="s">
        <v>1731</v>
      </c>
      <c r="M55" s="1440" t="s">
        <v>1732</v>
      </c>
      <c r="N55" s="1439" t="s">
        <v>1731</v>
      </c>
      <c r="O55" s="1440" t="s">
        <v>1732</v>
      </c>
      <c r="P55" s="1439" t="s">
        <v>1731</v>
      </c>
      <c r="Q55" s="1440" t="s">
        <v>1732</v>
      </c>
      <c r="R55" s="1439" t="s">
        <v>1731</v>
      </c>
      <c r="S55" s="1440" t="s">
        <v>1732</v>
      </c>
      <c r="T55" s="1439" t="s">
        <v>1731</v>
      </c>
      <c r="U55" s="1440" t="s">
        <v>1732</v>
      </c>
      <c r="V55" s="1439" t="s">
        <v>1731</v>
      </c>
      <c r="W55" s="1440" t="s">
        <v>1732</v>
      </c>
      <c r="X55" s="1664" t="s">
        <v>1731</v>
      </c>
      <c r="Y55" s="1678"/>
      <c r="Z55" s="1713" t="s">
        <v>1732</v>
      </c>
      <c r="AA55" s="1714"/>
      <c r="AB55" s="1686" t="s">
        <v>1731</v>
      </c>
      <c r="AC55" s="1686"/>
      <c r="AD55" s="1691" t="s">
        <v>1732</v>
      </c>
      <c r="AE55" s="1691"/>
      <c r="AF55" s="1686" t="s">
        <v>1731</v>
      </c>
      <c r="AG55" s="1686"/>
      <c r="AH55" s="1691" t="s">
        <v>1732</v>
      </c>
      <c r="AI55" s="1691"/>
      <c r="AJ55" s="1704"/>
      <c r="AK55" s="1705"/>
      <c r="AL55" s="1706"/>
      <c r="AM55" s="1704"/>
      <c r="AN55" s="1705"/>
      <c r="AO55" s="1706"/>
      <c r="AP55" s="1683"/>
    </row>
    <row r="56" spans="1:42" ht="15">
      <c r="A56" s="1447">
        <v>2016</v>
      </c>
      <c r="B56" s="596" t="s">
        <v>1402</v>
      </c>
      <c r="C56" s="596" t="s">
        <v>1402</v>
      </c>
      <c r="D56" s="596">
        <v>3</v>
      </c>
      <c r="E56" s="596">
        <v>0</v>
      </c>
      <c r="F56" s="596" t="s">
        <v>1402</v>
      </c>
      <c r="G56" s="596" t="s">
        <v>1402</v>
      </c>
      <c r="H56" s="596" t="s">
        <v>1402</v>
      </c>
      <c r="I56" s="596" t="s">
        <v>1402</v>
      </c>
      <c r="J56" s="596" t="s">
        <v>1402</v>
      </c>
      <c r="K56" s="596" t="s">
        <v>1402</v>
      </c>
      <c r="L56" s="596" t="s">
        <v>1402</v>
      </c>
      <c r="M56" s="596" t="s">
        <v>1402</v>
      </c>
      <c r="N56" s="596" t="s">
        <v>1402</v>
      </c>
      <c r="O56" s="596" t="s">
        <v>1402</v>
      </c>
      <c r="P56" s="596" t="s">
        <v>1402</v>
      </c>
      <c r="Q56" s="596" t="s">
        <v>1402</v>
      </c>
      <c r="R56" s="596" t="s">
        <v>1402</v>
      </c>
      <c r="S56" s="596" t="s">
        <v>1402</v>
      </c>
      <c r="T56" s="596" t="s">
        <v>1402</v>
      </c>
      <c r="U56" s="596" t="s">
        <v>1402</v>
      </c>
      <c r="V56" s="596" t="s">
        <v>1402</v>
      </c>
      <c r="W56" s="596" t="s">
        <v>1402</v>
      </c>
      <c r="X56" s="596" t="s">
        <v>1402</v>
      </c>
      <c r="Y56" s="596" t="s">
        <v>1402</v>
      </c>
      <c r="Z56" s="596" t="s">
        <v>1402</v>
      </c>
      <c r="AA56" s="596" t="s">
        <v>1402</v>
      </c>
      <c r="AB56" s="596" t="s">
        <v>1402</v>
      </c>
      <c r="AC56" s="596" t="s">
        <v>1402</v>
      </c>
      <c r="AD56" s="596" t="s">
        <v>1402</v>
      </c>
      <c r="AE56" s="596" t="s">
        <v>1402</v>
      </c>
      <c r="AF56" s="596" t="s">
        <v>1402</v>
      </c>
      <c r="AG56" s="596" t="s">
        <v>1402</v>
      </c>
      <c r="AH56" s="596" t="s">
        <v>1402</v>
      </c>
      <c r="AI56" s="596" t="s">
        <v>1402</v>
      </c>
      <c r="AJ56" s="1696">
        <v>1</v>
      </c>
      <c r="AK56" s="1696"/>
      <c r="AL56" s="1696"/>
      <c r="AM56" s="1696">
        <v>0</v>
      </c>
      <c r="AN56" s="1696"/>
      <c r="AO56" s="1709"/>
      <c r="AP56" s="1443">
        <v>2016</v>
      </c>
    </row>
    <row r="57" spans="1:42" ht="15">
      <c r="A57" s="1448">
        <v>2017</v>
      </c>
      <c r="B57" s="596" t="s">
        <v>1811</v>
      </c>
      <c r="C57" s="596" t="s">
        <v>1811</v>
      </c>
      <c r="D57" s="596">
        <v>2</v>
      </c>
      <c r="E57" s="596">
        <v>0</v>
      </c>
      <c r="F57" s="596" t="s">
        <v>1811</v>
      </c>
      <c r="G57" s="596" t="s">
        <v>1811</v>
      </c>
      <c r="H57" s="596" t="s">
        <v>1811</v>
      </c>
      <c r="I57" s="596" t="s">
        <v>1811</v>
      </c>
      <c r="J57" s="596" t="s">
        <v>1811</v>
      </c>
      <c r="K57" s="596" t="s">
        <v>1811</v>
      </c>
      <c r="L57" s="596" t="s">
        <v>1811</v>
      </c>
      <c r="M57" s="596" t="s">
        <v>1811</v>
      </c>
      <c r="N57" s="596" t="s">
        <v>1811</v>
      </c>
      <c r="O57" s="596" t="s">
        <v>1811</v>
      </c>
      <c r="P57" s="596" t="s">
        <v>1811</v>
      </c>
      <c r="Q57" s="596" t="s">
        <v>1811</v>
      </c>
      <c r="R57" s="596" t="s">
        <v>1811</v>
      </c>
      <c r="S57" s="596" t="s">
        <v>1811</v>
      </c>
      <c r="T57" s="596" t="s">
        <v>1811</v>
      </c>
      <c r="U57" s="596" t="s">
        <v>1811</v>
      </c>
      <c r="V57" s="596" t="s">
        <v>1811</v>
      </c>
      <c r="W57" s="596" t="s">
        <v>1811</v>
      </c>
      <c r="X57" s="596" t="s">
        <v>1811</v>
      </c>
      <c r="Y57" s="596" t="s">
        <v>1811</v>
      </c>
      <c r="Z57" s="596" t="s">
        <v>1811</v>
      </c>
      <c r="AA57" s="596" t="s">
        <v>1811</v>
      </c>
      <c r="AB57" s="596" t="s">
        <v>1811</v>
      </c>
      <c r="AC57" s="596" t="s">
        <v>1811</v>
      </c>
      <c r="AD57" s="596" t="s">
        <v>1811</v>
      </c>
      <c r="AE57" s="596" t="s">
        <v>1811</v>
      </c>
      <c r="AF57" s="596" t="s">
        <v>1811</v>
      </c>
      <c r="AG57" s="596" t="s">
        <v>1811</v>
      </c>
      <c r="AH57" s="596" t="s">
        <v>1811</v>
      </c>
      <c r="AI57" s="596" t="s">
        <v>1811</v>
      </c>
      <c r="AJ57" s="1695">
        <v>4</v>
      </c>
      <c r="AK57" s="1695"/>
      <c r="AL57" s="1695"/>
      <c r="AM57" s="1695">
        <v>1</v>
      </c>
      <c r="AN57" s="1695"/>
      <c r="AO57" s="1708"/>
      <c r="AP57" s="1443">
        <v>2017</v>
      </c>
    </row>
    <row r="58" spans="1:42" ht="15">
      <c r="A58" s="1448">
        <v>2018</v>
      </c>
      <c r="B58" s="596" t="s">
        <v>117</v>
      </c>
      <c r="C58" s="596" t="s">
        <v>117</v>
      </c>
      <c r="D58" s="596">
        <v>2</v>
      </c>
      <c r="E58" s="596">
        <v>0</v>
      </c>
      <c r="F58" s="596" t="s">
        <v>117</v>
      </c>
      <c r="G58" s="596" t="s">
        <v>117</v>
      </c>
      <c r="H58" s="596" t="s">
        <v>117</v>
      </c>
      <c r="I58" s="596" t="s">
        <v>117</v>
      </c>
      <c r="J58" s="596" t="s">
        <v>117</v>
      </c>
      <c r="K58" s="596" t="s">
        <v>117</v>
      </c>
      <c r="L58" s="596" t="s">
        <v>117</v>
      </c>
      <c r="M58" s="596" t="s">
        <v>117</v>
      </c>
      <c r="N58" s="596" t="s">
        <v>117</v>
      </c>
      <c r="O58" s="596" t="s">
        <v>117</v>
      </c>
      <c r="P58" s="596" t="s">
        <v>117</v>
      </c>
      <c r="Q58" s="596" t="s">
        <v>117</v>
      </c>
      <c r="R58" s="596" t="s">
        <v>117</v>
      </c>
      <c r="S58" s="596" t="s">
        <v>117</v>
      </c>
      <c r="T58" s="596" t="s">
        <v>117</v>
      </c>
      <c r="U58" s="596" t="s">
        <v>117</v>
      </c>
      <c r="V58" s="596" t="s">
        <v>117</v>
      </c>
      <c r="W58" s="596" t="s">
        <v>117</v>
      </c>
      <c r="X58" s="596" t="s">
        <v>117</v>
      </c>
      <c r="Y58" s="596" t="s">
        <v>117</v>
      </c>
      <c r="Z58" s="596" t="s">
        <v>117</v>
      </c>
      <c r="AA58" s="596" t="s">
        <v>117</v>
      </c>
      <c r="AB58" s="596" t="s">
        <v>117</v>
      </c>
      <c r="AC58" s="596" t="s">
        <v>117</v>
      </c>
      <c r="AD58" s="596" t="s">
        <v>117</v>
      </c>
      <c r="AE58" s="596" t="s">
        <v>117</v>
      </c>
      <c r="AF58" s="596" t="s">
        <v>117</v>
      </c>
      <c r="AG58" s="596" t="s">
        <v>117</v>
      </c>
      <c r="AH58" s="596" t="s">
        <v>117</v>
      </c>
      <c r="AI58" s="596" t="s">
        <v>117</v>
      </c>
      <c r="AJ58" s="1695">
        <v>0</v>
      </c>
      <c r="AK58" s="1695"/>
      <c r="AL58" s="1695"/>
      <c r="AM58" s="1695">
        <v>0</v>
      </c>
      <c r="AN58" s="1695"/>
      <c r="AO58" s="1708"/>
      <c r="AP58" s="1443">
        <v>2018</v>
      </c>
    </row>
    <row r="59" spans="1:42" ht="15">
      <c r="A59" s="1448">
        <v>2019</v>
      </c>
      <c r="B59" s="596" t="s">
        <v>117</v>
      </c>
      <c r="C59" s="596" t="s">
        <v>117</v>
      </c>
      <c r="D59" s="596">
        <v>1</v>
      </c>
      <c r="E59" s="596">
        <v>0</v>
      </c>
      <c r="F59" s="596" t="s">
        <v>117</v>
      </c>
      <c r="G59" s="596" t="s">
        <v>117</v>
      </c>
      <c r="H59" s="596" t="s">
        <v>117</v>
      </c>
      <c r="I59" s="596" t="s">
        <v>117</v>
      </c>
      <c r="J59" s="596" t="s">
        <v>117</v>
      </c>
      <c r="K59" s="596" t="s">
        <v>117</v>
      </c>
      <c r="L59" s="596" t="s">
        <v>117</v>
      </c>
      <c r="M59" s="596" t="s">
        <v>117</v>
      </c>
      <c r="N59" s="596" t="s">
        <v>117</v>
      </c>
      <c r="O59" s="596" t="s">
        <v>117</v>
      </c>
      <c r="P59" s="596" t="s">
        <v>117</v>
      </c>
      <c r="Q59" s="596" t="s">
        <v>117</v>
      </c>
      <c r="R59" s="596" t="s">
        <v>117</v>
      </c>
      <c r="S59" s="596" t="s">
        <v>117</v>
      </c>
      <c r="T59" s="596" t="s">
        <v>117</v>
      </c>
      <c r="U59" s="596" t="s">
        <v>117</v>
      </c>
      <c r="V59" s="596" t="s">
        <v>117</v>
      </c>
      <c r="W59" s="596" t="s">
        <v>117</v>
      </c>
      <c r="X59" s="596" t="s">
        <v>117</v>
      </c>
      <c r="Y59" s="596" t="s">
        <v>117</v>
      </c>
      <c r="Z59" s="596" t="s">
        <v>117</v>
      </c>
      <c r="AA59" s="596" t="s">
        <v>117</v>
      </c>
      <c r="AB59" s="596" t="s">
        <v>117</v>
      </c>
      <c r="AC59" s="596" t="s">
        <v>117</v>
      </c>
      <c r="AD59" s="596" t="s">
        <v>117</v>
      </c>
      <c r="AE59" s="596" t="s">
        <v>117</v>
      </c>
      <c r="AF59" s="596" t="s">
        <v>117</v>
      </c>
      <c r="AG59" s="596" t="s">
        <v>117</v>
      </c>
      <c r="AH59" s="596" t="s">
        <v>117</v>
      </c>
      <c r="AI59" s="596" t="s">
        <v>117</v>
      </c>
      <c r="AJ59" s="1695">
        <v>0</v>
      </c>
      <c r="AK59" s="1695"/>
      <c r="AL59" s="1695"/>
      <c r="AM59" s="1695">
        <v>0</v>
      </c>
      <c r="AN59" s="1695"/>
      <c r="AO59" s="1708"/>
      <c r="AP59" s="1443">
        <v>2019</v>
      </c>
    </row>
    <row r="60" spans="1:42" ht="15">
      <c r="A60" s="1449">
        <v>2020</v>
      </c>
      <c r="B60" s="1460">
        <v>0</v>
      </c>
      <c r="C60" s="1460">
        <v>0</v>
      </c>
      <c r="D60" s="1460">
        <v>1</v>
      </c>
      <c r="E60" s="1460">
        <v>0</v>
      </c>
      <c r="F60" s="1460">
        <v>0</v>
      </c>
      <c r="G60" s="1460">
        <v>0</v>
      </c>
      <c r="H60" s="1460">
        <v>0</v>
      </c>
      <c r="I60" s="1460">
        <v>0</v>
      </c>
      <c r="J60" s="1460">
        <v>0</v>
      </c>
      <c r="K60" s="1460">
        <v>0</v>
      </c>
      <c r="L60" s="1460">
        <v>0</v>
      </c>
      <c r="M60" s="1460">
        <v>0</v>
      </c>
      <c r="N60" s="1460">
        <v>0</v>
      </c>
      <c r="O60" s="1460">
        <v>0</v>
      </c>
      <c r="P60" s="1460">
        <v>0</v>
      </c>
      <c r="Q60" s="1460">
        <v>0</v>
      </c>
      <c r="R60" s="1460">
        <v>0</v>
      </c>
      <c r="S60" s="1460">
        <v>0</v>
      </c>
      <c r="T60" s="1460">
        <v>0</v>
      </c>
      <c r="U60" s="1460">
        <v>0</v>
      </c>
      <c r="V60" s="1460">
        <v>0</v>
      </c>
      <c r="W60" s="1460">
        <v>0</v>
      </c>
      <c r="X60" s="1460">
        <v>0</v>
      </c>
      <c r="Y60" s="1460">
        <v>0</v>
      </c>
      <c r="Z60" s="1460">
        <v>0</v>
      </c>
      <c r="AA60" s="1460">
        <v>0</v>
      </c>
      <c r="AB60" s="1460">
        <v>0</v>
      </c>
      <c r="AC60" s="1460">
        <v>0</v>
      </c>
      <c r="AD60" s="1460">
        <v>0</v>
      </c>
      <c r="AE60" s="1460">
        <v>0</v>
      </c>
      <c r="AF60" s="1460">
        <v>0</v>
      </c>
      <c r="AG60" s="1460">
        <v>0</v>
      </c>
      <c r="AH60" s="1460">
        <v>0</v>
      </c>
      <c r="AI60" s="1460">
        <v>0</v>
      </c>
      <c r="AJ60" s="1694">
        <v>0</v>
      </c>
      <c r="AK60" s="1694"/>
      <c r="AL60" s="1694"/>
      <c r="AM60" s="1694">
        <v>0</v>
      </c>
      <c r="AN60" s="1694"/>
      <c r="AO60" s="1707"/>
      <c r="AP60" s="1444">
        <v>2020</v>
      </c>
    </row>
    <row r="61" spans="1:42" ht="12" customHeight="1">
      <c r="A61" s="852" t="s">
        <v>1814</v>
      </c>
      <c r="B61" s="596"/>
      <c r="C61" s="596"/>
      <c r="D61" s="596"/>
      <c r="E61" s="596"/>
      <c r="F61" s="596"/>
      <c r="G61" s="596"/>
      <c r="H61" s="596"/>
      <c r="I61" s="596"/>
      <c r="J61" s="596"/>
      <c r="K61" s="596"/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596"/>
      <c r="AG61" s="596"/>
      <c r="AH61" s="596"/>
      <c r="AI61" s="596"/>
      <c r="AJ61" s="598"/>
      <c r="AK61" s="598"/>
      <c r="AL61" s="598"/>
      <c r="AM61" s="598"/>
      <c r="AN61" s="598"/>
      <c r="AO61" s="598"/>
      <c r="AP61" s="1458"/>
    </row>
    <row r="62" spans="1:42" ht="12" customHeight="1">
      <c r="A62" s="852" t="s">
        <v>1815</v>
      </c>
      <c r="B62" s="596"/>
      <c r="C62" s="596"/>
      <c r="D62" s="596"/>
      <c r="E62" s="596"/>
      <c r="F62" s="596"/>
      <c r="G62" s="596"/>
      <c r="H62" s="596"/>
      <c r="I62" s="596"/>
      <c r="J62" s="596"/>
      <c r="K62" s="596"/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596"/>
      <c r="AG62" s="596"/>
      <c r="AH62" s="596"/>
      <c r="AI62" s="596"/>
      <c r="AJ62" s="598"/>
      <c r="AK62" s="598"/>
      <c r="AL62" s="598"/>
      <c r="AM62" s="598"/>
      <c r="AN62" s="598"/>
      <c r="AO62" s="598"/>
      <c r="AP62" s="1458"/>
    </row>
    <row r="63" spans="1:42" ht="15">
      <c r="A63" s="975" t="s">
        <v>1781</v>
      </c>
      <c r="V63" s="1459" t="s">
        <v>1777</v>
      </c>
      <c r="AP63" s="1452"/>
    </row>
    <row r="68" ht="15">
      <c r="AE68" s="1457"/>
    </row>
  </sheetData>
  <sheetProtection/>
  <mergeCells count="134">
    <mergeCell ref="AM54:AO55"/>
    <mergeCell ref="B52:C53"/>
    <mergeCell ref="D52:E53"/>
    <mergeCell ref="F52:G53"/>
    <mergeCell ref="H52:I53"/>
    <mergeCell ref="J52:K53"/>
    <mergeCell ref="L52:M53"/>
    <mergeCell ref="AB54:AC54"/>
    <mergeCell ref="AB52:AE53"/>
    <mergeCell ref="Z55:AA55"/>
    <mergeCell ref="Z54:AA54"/>
    <mergeCell ref="X55:Y55"/>
    <mergeCell ref="X54:Y54"/>
    <mergeCell ref="X52:AA53"/>
    <mergeCell ref="V52:W53"/>
    <mergeCell ref="AP51:AP55"/>
    <mergeCell ref="AH55:AI55"/>
    <mergeCell ref="AH54:AI54"/>
    <mergeCell ref="AF55:AG55"/>
    <mergeCell ref="AF54:AG54"/>
    <mergeCell ref="AF52:AI53"/>
    <mergeCell ref="B51:AI51"/>
    <mergeCell ref="AJ52:AL53"/>
    <mergeCell ref="AM52:AO53"/>
    <mergeCell ref="AJ54:AL55"/>
    <mergeCell ref="AM60:AO60"/>
    <mergeCell ref="AM59:AO59"/>
    <mergeCell ref="AM58:AO58"/>
    <mergeCell ref="AM57:AO57"/>
    <mergeCell ref="AM56:AO56"/>
    <mergeCell ref="AJ60:AL60"/>
    <mergeCell ref="AJ59:AL59"/>
    <mergeCell ref="AJ58:AL58"/>
    <mergeCell ref="AJ57:AL57"/>
    <mergeCell ref="AJ56:AL56"/>
    <mergeCell ref="A36:A40"/>
    <mergeCell ref="L37:Q37"/>
    <mergeCell ref="R37:S38"/>
    <mergeCell ref="T37:U38"/>
    <mergeCell ref="V37:W38"/>
    <mergeCell ref="X37:Y38"/>
    <mergeCell ref="M39:M40"/>
    <mergeCell ref="N39:N40"/>
    <mergeCell ref="O39:O40"/>
    <mergeCell ref="P39:P40"/>
    <mergeCell ref="Z37:AA38"/>
    <mergeCell ref="AB37:AC38"/>
    <mergeCell ref="AP6:AP10"/>
    <mergeCell ref="A3:U3"/>
    <mergeCell ref="V3:AP3"/>
    <mergeCell ref="B21:AO21"/>
    <mergeCell ref="AP21:AP25"/>
    <mergeCell ref="AD37:AE38"/>
    <mergeCell ref="AF37:AG38"/>
    <mergeCell ref="AH37:AI38"/>
    <mergeCell ref="AJ37:AK38"/>
    <mergeCell ref="AL37:AM38"/>
    <mergeCell ref="AN37:AO38"/>
    <mergeCell ref="N52:O53"/>
    <mergeCell ref="P52:Q53"/>
    <mergeCell ref="R52:S53"/>
    <mergeCell ref="T52:U53"/>
    <mergeCell ref="L38:N38"/>
    <mergeCell ref="O38:Q38"/>
    <mergeCell ref="L39:L40"/>
    <mergeCell ref="Q39:Q40"/>
    <mergeCell ref="L36:AO36"/>
    <mergeCell ref="AP36:AP40"/>
    <mergeCell ref="A51:A55"/>
    <mergeCell ref="G24:G25"/>
    <mergeCell ref="AJ51:AO51"/>
    <mergeCell ref="AD54:AE54"/>
    <mergeCell ref="AD55:AE55"/>
    <mergeCell ref="AB55:AC55"/>
    <mergeCell ref="F37:G38"/>
    <mergeCell ref="H37:I38"/>
    <mergeCell ref="J37:K38"/>
    <mergeCell ref="B23:D23"/>
    <mergeCell ref="E23:G23"/>
    <mergeCell ref="B24:B25"/>
    <mergeCell ref="C24:C25"/>
    <mergeCell ref="D24:D25"/>
    <mergeCell ref="E24:E25"/>
    <mergeCell ref="F24:F25"/>
    <mergeCell ref="AH22:AI23"/>
    <mergeCell ref="AJ22:AK23"/>
    <mergeCell ref="AL22:AM23"/>
    <mergeCell ref="AN22:AO23"/>
    <mergeCell ref="B37:C38"/>
    <mergeCell ref="D37:E38"/>
    <mergeCell ref="B36:K36"/>
    <mergeCell ref="V22:W23"/>
    <mergeCell ref="X22:Y23"/>
    <mergeCell ref="Z22:AA23"/>
    <mergeCell ref="AB22:AC23"/>
    <mergeCell ref="AD22:AE23"/>
    <mergeCell ref="AF22:AG23"/>
    <mergeCell ref="A21:A25"/>
    <mergeCell ref="B22:G22"/>
    <mergeCell ref="H22:I23"/>
    <mergeCell ref="J22:K23"/>
    <mergeCell ref="L22:M23"/>
    <mergeCell ref="N22:O23"/>
    <mergeCell ref="P22:Q23"/>
    <mergeCell ref="N7:O8"/>
    <mergeCell ref="P7:Q8"/>
    <mergeCell ref="R22:S23"/>
    <mergeCell ref="T22:U23"/>
    <mergeCell ref="B9:B10"/>
    <mergeCell ref="C9:C10"/>
    <mergeCell ref="D9:D10"/>
    <mergeCell ref="E9:E10"/>
    <mergeCell ref="F9:F10"/>
    <mergeCell ref="G9:G10"/>
    <mergeCell ref="R7:S8"/>
    <mergeCell ref="T7:U8"/>
    <mergeCell ref="AD7:AE8"/>
    <mergeCell ref="AF7:AG8"/>
    <mergeCell ref="B8:D8"/>
    <mergeCell ref="E8:G8"/>
    <mergeCell ref="V7:W8"/>
    <mergeCell ref="X7:Y8"/>
    <mergeCell ref="Z7:AA8"/>
    <mergeCell ref="AB7:AC8"/>
    <mergeCell ref="A6:A10"/>
    <mergeCell ref="B6:AO6"/>
    <mergeCell ref="B7:G7"/>
    <mergeCell ref="H7:I8"/>
    <mergeCell ref="J7:K8"/>
    <mergeCell ref="L7:M8"/>
    <mergeCell ref="AH7:AI8"/>
    <mergeCell ref="AJ7:AK8"/>
    <mergeCell ref="AL7:AM8"/>
    <mergeCell ref="AN7:AO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user1</cp:lastModifiedBy>
  <cp:lastPrinted>2022-03-07T05:46:06Z</cp:lastPrinted>
  <dcterms:created xsi:type="dcterms:W3CDTF">2007-11-20T05:45:37Z</dcterms:created>
  <dcterms:modified xsi:type="dcterms:W3CDTF">2022-03-26T03:34:20Z</dcterms:modified>
  <cp:category/>
  <cp:version/>
  <cp:contentType/>
  <cp:contentStatus/>
</cp:coreProperties>
</file>